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\ພະແນກຂໍ້ມູນ 2018\e-GDDS\"/>
    </mc:Choice>
  </mc:AlternateContent>
  <xr:revisionPtr revIDLastSave="0" documentId="8_{A414AB17-D033-4DB8-96CA-DFF9DAD66178}" xr6:coauthVersionLast="47" xr6:coauthVersionMax="47" xr10:uidLastSave="{00000000-0000-0000-0000-000000000000}"/>
  <bookViews>
    <workbookView xWindow="-120" yWindow="-120" windowWidth="29040" windowHeight="15840" tabRatio="601" firstSheet="1" activeTab="1" xr2:uid="{00000000-000D-0000-FFFF-FFFF00000000}"/>
  </bookViews>
  <sheets>
    <sheet name="State I. Govt. operations" sheetId="9" r:id="rId1"/>
    <sheet name="Table 1. Total Revenue" sheetId="5" r:id="rId2"/>
    <sheet name="Table 2. Total Exp." sheetId="10" r:id="rId3"/>
    <sheet name="Table 3. Total Assets&amp;Liab.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0" i="10" l="1"/>
  <c r="AU33" i="10" s="1"/>
  <c r="AU34" i="10"/>
  <c r="AU29" i="10"/>
  <c r="AU26" i="10"/>
  <c r="AU23" i="10"/>
  <c r="AU20" i="10"/>
  <c r="AU16" i="10"/>
  <c r="AU12" i="10"/>
  <c r="AU5" i="10"/>
  <c r="AU76" i="5"/>
  <c r="AU70" i="5"/>
  <c r="AU60" i="5"/>
  <c r="AU56" i="5"/>
  <c r="AU50" i="5"/>
  <c r="AU49" i="5" s="1"/>
  <c r="AU31" i="5"/>
  <c r="AU27" i="5"/>
  <c r="AU19" i="5"/>
  <c r="AU11" i="5"/>
  <c r="AU36" i="9"/>
  <c r="AU33" i="9"/>
  <c r="AU25" i="9"/>
  <c r="AU20" i="9"/>
  <c r="AU30" i="9" s="1"/>
  <c r="AU10" i="9"/>
  <c r="AU5" i="9"/>
  <c r="AU86" i="6"/>
  <c r="AU78" i="6"/>
  <c r="AU73" i="6"/>
  <c r="AU72" i="6"/>
  <c r="AU69" i="6" s="1"/>
  <c r="AU60" i="6"/>
  <c r="AU52" i="6"/>
  <c r="AU47" i="6"/>
  <c r="AU46" i="6"/>
  <c r="AU45" i="6"/>
  <c r="AU6" i="6"/>
  <c r="AU5" i="6" s="1"/>
  <c r="AU19" i="10" l="1"/>
  <c r="AU18" i="9"/>
  <c r="AU31" i="9" s="1"/>
  <c r="AU4" i="10"/>
  <c r="AU59" i="5"/>
  <c r="AU18" i="5"/>
  <c r="AU5" i="5" s="1"/>
  <c r="AU43" i="6"/>
  <c r="AU4" i="6" s="1"/>
  <c r="AU40" i="9"/>
  <c r="AU44" i="9" s="1"/>
  <c r="AU4" i="5" l="1"/>
  <c r="BI44" i="6" l="1"/>
  <c r="BI48" i="6"/>
  <c r="BI49" i="6"/>
  <c r="BI50" i="6"/>
  <c r="BI51" i="6"/>
  <c r="BI53" i="6"/>
  <c r="BI54" i="6"/>
  <c r="BI55" i="6"/>
  <c r="BI56" i="6"/>
  <c r="BI57" i="6"/>
  <c r="BI58" i="6"/>
  <c r="BI59" i="6"/>
  <c r="BI61" i="6"/>
  <c r="BI62" i="6"/>
  <c r="BI63" i="6"/>
  <c r="BI64" i="6"/>
  <c r="BI65" i="6"/>
  <c r="BI66" i="6"/>
  <c r="BI67" i="6"/>
  <c r="BI68" i="6"/>
  <c r="BI70" i="6"/>
  <c r="BI71" i="6"/>
  <c r="BI74" i="6"/>
  <c r="BI75" i="6"/>
  <c r="BI76" i="6"/>
  <c r="BI77" i="6"/>
  <c r="BI79" i="6"/>
  <c r="BI80" i="6"/>
  <c r="BI81" i="6"/>
  <c r="BI82" i="6"/>
  <c r="BI83" i="6"/>
  <c r="BI84" i="6"/>
  <c r="BI85" i="6"/>
  <c r="BI87" i="6"/>
  <c r="BI88" i="6"/>
  <c r="BI89" i="6"/>
  <c r="BI90" i="6"/>
  <c r="BI91" i="6"/>
  <c r="BI92" i="6"/>
  <c r="BI93" i="6"/>
  <c r="BI94" i="6"/>
  <c r="AQ76" i="5" l="1"/>
  <c r="AR76" i="5"/>
  <c r="AS76" i="5"/>
  <c r="BI6" i="5"/>
  <c r="BI7" i="5"/>
  <c r="BI8" i="5"/>
  <c r="BI9" i="5"/>
  <c r="BI10" i="5"/>
  <c r="AQ11" i="5"/>
  <c r="AQ19" i="5"/>
  <c r="AQ27" i="5"/>
  <c r="AQ31" i="5"/>
  <c r="AR11" i="5"/>
  <c r="AR19" i="5"/>
  <c r="AR27" i="5"/>
  <c r="AR18" i="5" s="1"/>
  <c r="AR31" i="5"/>
  <c r="AS11" i="5"/>
  <c r="AS19" i="5"/>
  <c r="AS27" i="5"/>
  <c r="AS31" i="5"/>
  <c r="AT11" i="5"/>
  <c r="AT19" i="5"/>
  <c r="AT27" i="5"/>
  <c r="AT31" i="5"/>
  <c r="AQ6" i="6"/>
  <c r="AQ5" i="6" s="1"/>
  <c r="AR6" i="6"/>
  <c r="AR5" i="6" s="1"/>
  <c r="AS6" i="6"/>
  <c r="AS5" i="6" s="1"/>
  <c r="AT6" i="6"/>
  <c r="AT5" i="6" s="1"/>
  <c r="BI7" i="6"/>
  <c r="BI8" i="6"/>
  <c r="AQ45" i="6"/>
  <c r="AQ46" i="6"/>
  <c r="AQ72" i="6"/>
  <c r="AQ73" i="6"/>
  <c r="AR45" i="6"/>
  <c r="AR46" i="6"/>
  <c r="AR72" i="6"/>
  <c r="AR73" i="6"/>
  <c r="AS45" i="6"/>
  <c r="AS46" i="6"/>
  <c r="AS72" i="6"/>
  <c r="AS73" i="6"/>
  <c r="AT45" i="6"/>
  <c r="AT46" i="6"/>
  <c r="AT72" i="6"/>
  <c r="AT73" i="6"/>
  <c r="AQ5" i="10"/>
  <c r="AR5" i="10"/>
  <c r="AS5" i="10"/>
  <c r="AT5" i="10"/>
  <c r="BI6" i="10"/>
  <c r="BI7" i="10"/>
  <c r="BI8" i="10"/>
  <c r="BI9" i="10"/>
  <c r="BI10" i="10"/>
  <c r="AQ12" i="10"/>
  <c r="BI12" i="10" s="1"/>
  <c r="AR12" i="10"/>
  <c r="AS12" i="10"/>
  <c r="AT12" i="10"/>
  <c r="BI13" i="10"/>
  <c r="BI14" i="10"/>
  <c r="BI15" i="10"/>
  <c r="AQ16" i="10"/>
  <c r="AR16" i="10"/>
  <c r="AS16" i="10"/>
  <c r="AT16" i="10"/>
  <c r="BI17" i="10"/>
  <c r="BI18" i="10"/>
  <c r="AQ23" i="10"/>
  <c r="AR23" i="10"/>
  <c r="AS23" i="10"/>
  <c r="AT23" i="10"/>
  <c r="BI21" i="10"/>
  <c r="BI22" i="10"/>
  <c r="BI24" i="10"/>
  <c r="BI25" i="10"/>
  <c r="BI27" i="10"/>
  <c r="BI28" i="10"/>
  <c r="AQ40" i="10"/>
  <c r="AR40" i="10"/>
  <c r="AR33" i="10" s="1"/>
  <c r="AS40" i="10"/>
  <c r="AS33" i="10"/>
  <c r="AT40" i="10"/>
  <c r="AT33" i="10" s="1"/>
  <c r="BI35" i="10"/>
  <c r="BI36" i="10"/>
  <c r="BI37" i="10"/>
  <c r="BI38" i="10"/>
  <c r="BI39" i="10"/>
  <c r="BI41" i="10"/>
  <c r="BI42" i="10"/>
  <c r="AQ50" i="5"/>
  <c r="AQ60" i="5"/>
  <c r="AQ70" i="5"/>
  <c r="AR50" i="5"/>
  <c r="AR49" i="5" s="1"/>
  <c r="AR60" i="5"/>
  <c r="AR70" i="5"/>
  <c r="AS50" i="5"/>
  <c r="AS49" i="5"/>
  <c r="AS60" i="5"/>
  <c r="AS59" i="5" s="1"/>
  <c r="AS70" i="5"/>
  <c r="AT50" i="5"/>
  <c r="AT60" i="5"/>
  <c r="AT70" i="5"/>
  <c r="AT76" i="5"/>
  <c r="BI75" i="5"/>
  <c r="BI76" i="5"/>
  <c r="BI77" i="5"/>
  <c r="BI78" i="5"/>
  <c r="BI79" i="5"/>
  <c r="BI65" i="5"/>
  <c r="BI66" i="5"/>
  <c r="BI67" i="5"/>
  <c r="BI68" i="5"/>
  <c r="BI69" i="5"/>
  <c r="BI71" i="5"/>
  <c r="BI72" i="5"/>
  <c r="BI73" i="5"/>
  <c r="BI74" i="5"/>
  <c r="BI26" i="5"/>
  <c r="BI28" i="5"/>
  <c r="BI29" i="5"/>
  <c r="BI30" i="5"/>
  <c r="BI32" i="5"/>
  <c r="BI33" i="5"/>
  <c r="BI34" i="5"/>
  <c r="BI35" i="5"/>
  <c r="BI36" i="5"/>
  <c r="BI37" i="5"/>
  <c r="BI38" i="5"/>
  <c r="BI39" i="5"/>
  <c r="BI40" i="5"/>
  <c r="BI41" i="5"/>
  <c r="BI42" i="5"/>
  <c r="BI43" i="5"/>
  <c r="BI44" i="5"/>
  <c r="BI45" i="5"/>
  <c r="BI46" i="5"/>
  <c r="BI47" i="5"/>
  <c r="BI48" i="5"/>
  <c r="BI51" i="5"/>
  <c r="BI52" i="5"/>
  <c r="BI53" i="5"/>
  <c r="BI57" i="5"/>
  <c r="BI58" i="5"/>
  <c r="BI61" i="5"/>
  <c r="BI11" i="5"/>
  <c r="BI12" i="5"/>
  <c r="BI13" i="5"/>
  <c r="BI14" i="5"/>
  <c r="BI15" i="5"/>
  <c r="BI16" i="5"/>
  <c r="BI17" i="5"/>
  <c r="BI20" i="5"/>
  <c r="BI21" i="5"/>
  <c r="BI22" i="5"/>
  <c r="BI23" i="5"/>
  <c r="BI24" i="5"/>
  <c r="BI25" i="5"/>
  <c r="AQ5" i="9"/>
  <c r="AQ10" i="9"/>
  <c r="AQ20" i="9"/>
  <c r="AQ25" i="9"/>
  <c r="AQ33" i="9"/>
  <c r="AQ36" i="9"/>
  <c r="AR5" i="9"/>
  <c r="AR10" i="9"/>
  <c r="AR20" i="9"/>
  <c r="AR25" i="9"/>
  <c r="AR33" i="9"/>
  <c r="AR36" i="9"/>
  <c r="AS5" i="9"/>
  <c r="AS10" i="9"/>
  <c r="AS20" i="9"/>
  <c r="AS30" i="9" s="1"/>
  <c r="AS25" i="9"/>
  <c r="AS33" i="9"/>
  <c r="AS36" i="9"/>
  <c r="AT5" i="9"/>
  <c r="AT10" i="9"/>
  <c r="AT20" i="9"/>
  <c r="AT25" i="9"/>
  <c r="AT33" i="9"/>
  <c r="AT36" i="9"/>
  <c r="BI15" i="9"/>
  <c r="BI17" i="9"/>
  <c r="BI19" i="9"/>
  <c r="BI21" i="9"/>
  <c r="BI26" i="9"/>
  <c r="BI32" i="9"/>
  <c r="BI34" i="9"/>
  <c r="BI35" i="9"/>
  <c r="BI37" i="9"/>
  <c r="BI38" i="9"/>
  <c r="BI8" i="9"/>
  <c r="BI9" i="9"/>
  <c r="BI11" i="9"/>
  <c r="BI12" i="9"/>
  <c r="BI13" i="9"/>
  <c r="BI14" i="9"/>
  <c r="BI6" i="9"/>
  <c r="BH89" i="6"/>
  <c r="AQ86" i="6"/>
  <c r="AQ78" i="6"/>
  <c r="AQ52" i="6"/>
  <c r="AQ47" i="6"/>
  <c r="AT86" i="6"/>
  <c r="AS86" i="6"/>
  <c r="AR86" i="6"/>
  <c r="AT78" i="6"/>
  <c r="AS78" i="6"/>
  <c r="AR78" i="6"/>
  <c r="AT60" i="6"/>
  <c r="AS60" i="6"/>
  <c r="AR60" i="6"/>
  <c r="AQ60" i="6"/>
  <c r="AT52" i="6"/>
  <c r="AS52" i="6"/>
  <c r="AR52" i="6"/>
  <c r="AT47" i="6"/>
  <c r="AS47" i="6"/>
  <c r="AR47" i="6"/>
  <c r="AT34" i="10"/>
  <c r="BI34" i="10" s="1"/>
  <c r="AT29" i="10"/>
  <c r="AT26" i="10"/>
  <c r="BI26" i="10" s="1"/>
  <c r="AS26" i="10"/>
  <c r="AR26" i="10"/>
  <c r="AQ26" i="10"/>
  <c r="AT20" i="10"/>
  <c r="AS20" i="10"/>
  <c r="AS19" i="10" s="1"/>
  <c r="AR20" i="10"/>
  <c r="AQ20" i="10"/>
  <c r="AQ19" i="10" s="1"/>
  <c r="AT56" i="5"/>
  <c r="AT49" i="5" s="1"/>
  <c r="AS56" i="5"/>
  <c r="AR56" i="5"/>
  <c r="AQ56" i="5"/>
  <c r="BI56" i="5" s="1"/>
  <c r="BH76" i="6"/>
  <c r="BH77" i="6"/>
  <c r="AM78" i="6"/>
  <c r="AN78" i="6"/>
  <c r="AO78" i="6"/>
  <c r="AP78" i="6"/>
  <c r="BH79" i="6"/>
  <c r="BH80" i="6"/>
  <c r="BH81" i="6"/>
  <c r="BH82" i="6"/>
  <c r="BH83" i="6"/>
  <c r="BH84" i="6"/>
  <c r="BH85" i="6"/>
  <c r="AM86" i="6"/>
  <c r="AN86" i="6"/>
  <c r="AO86" i="6"/>
  <c r="AP86" i="6"/>
  <c r="BH87" i="6"/>
  <c r="BH88" i="6"/>
  <c r="BH90" i="6"/>
  <c r="BH91" i="6"/>
  <c r="BH92" i="6"/>
  <c r="BH93" i="6"/>
  <c r="BH94" i="6"/>
  <c r="BH51" i="6"/>
  <c r="AM52" i="6"/>
  <c r="AN52" i="6"/>
  <c r="AO52" i="6"/>
  <c r="AP52" i="6"/>
  <c r="BH53" i="6"/>
  <c r="BH54" i="6"/>
  <c r="BH55" i="6"/>
  <c r="BH56" i="6"/>
  <c r="BH57" i="6"/>
  <c r="BH58" i="6"/>
  <c r="BH59" i="6"/>
  <c r="AM60" i="6"/>
  <c r="AN60" i="6"/>
  <c r="AO60" i="6"/>
  <c r="AP60" i="6"/>
  <c r="BH60" i="6"/>
  <c r="BH61" i="6"/>
  <c r="BH62" i="6"/>
  <c r="BH63" i="6"/>
  <c r="BH64" i="6"/>
  <c r="BH65" i="6"/>
  <c r="BH66" i="6"/>
  <c r="BH67" i="6"/>
  <c r="BH68" i="6"/>
  <c r="AM72" i="6"/>
  <c r="AM69" i="6" s="1"/>
  <c r="AM73" i="6"/>
  <c r="AN72" i="6"/>
  <c r="AN69" i="6" s="1"/>
  <c r="AN73" i="6"/>
  <c r="AO72" i="6"/>
  <c r="AO73" i="6"/>
  <c r="BH73" i="6" s="1"/>
  <c r="AP72" i="6"/>
  <c r="AP73" i="6"/>
  <c r="BH70" i="6"/>
  <c r="BH71" i="6"/>
  <c r="BH74" i="6"/>
  <c r="BH75" i="6"/>
  <c r="BH50" i="6"/>
  <c r="AM45" i="6"/>
  <c r="AM43" i="6" s="1"/>
  <c r="AM46" i="6"/>
  <c r="AM47" i="6"/>
  <c r="AN45" i="6"/>
  <c r="BH45" i="6" s="1"/>
  <c r="AN46" i="6"/>
  <c r="AN47" i="6"/>
  <c r="AO45" i="6"/>
  <c r="AO46" i="6"/>
  <c r="BH46" i="6" s="1"/>
  <c r="AO47" i="6"/>
  <c r="AP45" i="6"/>
  <c r="AP46" i="6"/>
  <c r="AP47" i="6"/>
  <c r="BH44" i="6"/>
  <c r="BH48" i="6"/>
  <c r="BH49" i="6"/>
  <c r="AM6" i="6"/>
  <c r="AM5" i="6" s="1"/>
  <c r="AN6" i="6"/>
  <c r="AN5" i="6" s="1"/>
  <c r="AO6" i="6"/>
  <c r="AO5" i="6" s="1"/>
  <c r="AP6" i="6"/>
  <c r="AP5" i="6" s="1"/>
  <c r="BH7" i="6"/>
  <c r="BH8" i="6"/>
  <c r="BH39" i="10"/>
  <c r="AM40" i="10"/>
  <c r="AN40" i="10"/>
  <c r="AO40" i="10"/>
  <c r="AP40" i="10"/>
  <c r="BH41" i="10"/>
  <c r="BH42" i="10"/>
  <c r="AM5" i="10"/>
  <c r="AN5" i="10"/>
  <c r="AO5" i="10"/>
  <c r="AP5" i="10"/>
  <c r="BH5" i="10" s="1"/>
  <c r="BH6" i="10"/>
  <c r="BH7" i="10"/>
  <c r="BH8" i="10"/>
  <c r="BH9" i="10"/>
  <c r="BH10" i="10"/>
  <c r="AM12" i="10"/>
  <c r="AN12" i="10"/>
  <c r="AO12" i="10"/>
  <c r="AP12" i="10"/>
  <c r="BH13" i="10"/>
  <c r="BH14" i="10"/>
  <c r="BH15" i="10"/>
  <c r="AM16" i="10"/>
  <c r="AN16" i="10"/>
  <c r="BH16" i="10" s="1"/>
  <c r="AO16" i="10"/>
  <c r="AP16" i="10"/>
  <c r="BH17" i="10"/>
  <c r="BH18" i="10"/>
  <c r="AM20" i="10"/>
  <c r="AM23" i="10"/>
  <c r="AM26" i="10"/>
  <c r="AN20" i="10"/>
  <c r="AN23" i="10"/>
  <c r="AN26" i="10"/>
  <c r="AN19" i="10" s="1"/>
  <c r="AO20" i="10"/>
  <c r="AO23" i="10"/>
  <c r="AO26" i="10"/>
  <c r="AO19" i="10" s="1"/>
  <c r="AP20" i="10"/>
  <c r="AP23" i="10"/>
  <c r="AP26" i="10"/>
  <c r="AP19" i="10" s="1"/>
  <c r="BH20" i="10"/>
  <c r="BH21" i="10"/>
  <c r="BH22" i="10"/>
  <c r="BH23" i="10"/>
  <c r="BH24" i="10"/>
  <c r="BH25" i="10"/>
  <c r="BH27" i="10"/>
  <c r="BH28" i="10"/>
  <c r="AM33" i="10"/>
  <c r="AN33" i="10"/>
  <c r="AP34" i="10"/>
  <c r="BH34" i="10" s="1"/>
  <c r="AP33" i="10"/>
  <c r="BH35" i="10"/>
  <c r="BH36" i="10"/>
  <c r="BH37" i="10"/>
  <c r="BH38" i="10"/>
  <c r="AP29" i="10"/>
  <c r="BH74" i="5"/>
  <c r="BH75" i="5"/>
  <c r="AP76" i="5"/>
  <c r="BH76" i="5"/>
  <c r="BH77" i="5"/>
  <c r="BH78" i="5"/>
  <c r="BH79" i="5"/>
  <c r="BH51" i="5"/>
  <c r="BH52" i="5"/>
  <c r="BH53" i="5"/>
  <c r="AM56" i="5"/>
  <c r="AN56" i="5"/>
  <c r="BH56" i="5" s="1"/>
  <c r="AO56" i="5"/>
  <c r="AP56" i="5"/>
  <c r="BH57" i="5"/>
  <c r="BH58" i="5"/>
  <c r="AM60" i="5"/>
  <c r="AM70" i="5"/>
  <c r="AM59" i="5"/>
  <c r="AN60" i="5"/>
  <c r="AN59" i="5" s="1"/>
  <c r="AN70" i="5"/>
  <c r="AO60" i="5"/>
  <c r="AO70" i="5"/>
  <c r="AP60" i="5"/>
  <c r="AP70" i="5"/>
  <c r="BH61" i="5"/>
  <c r="BH65" i="5"/>
  <c r="BH66" i="5"/>
  <c r="BH67" i="5"/>
  <c r="BH68" i="5"/>
  <c r="BH69" i="5"/>
  <c r="BH71" i="5"/>
  <c r="BH72" i="5"/>
  <c r="BH73" i="5"/>
  <c r="BH29" i="5"/>
  <c r="BH30" i="5"/>
  <c r="AM31" i="5"/>
  <c r="AM5" i="5" s="1"/>
  <c r="AN31" i="5"/>
  <c r="AO31" i="5"/>
  <c r="AP31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AM50" i="5"/>
  <c r="AM49" i="5" s="1"/>
  <c r="AN50" i="5"/>
  <c r="AO50" i="5"/>
  <c r="AO49" i="5" s="1"/>
  <c r="AP50" i="5"/>
  <c r="AP49" i="5" s="1"/>
  <c r="AM11" i="5"/>
  <c r="BH11" i="5" s="1"/>
  <c r="AM19" i="5"/>
  <c r="AM18" i="5" s="1"/>
  <c r="AM27" i="5"/>
  <c r="AN11" i="5"/>
  <c r="AN19" i="5"/>
  <c r="AN27" i="5"/>
  <c r="AN18" i="5"/>
  <c r="AN5" i="5" s="1"/>
  <c r="AO11" i="5"/>
  <c r="AO19" i="5"/>
  <c r="AO27" i="5"/>
  <c r="AP11" i="5"/>
  <c r="AP19" i="5"/>
  <c r="AP27" i="5"/>
  <c r="BH6" i="5"/>
  <c r="BH7" i="5"/>
  <c r="BH8" i="5"/>
  <c r="BH9" i="5"/>
  <c r="BH10" i="5"/>
  <c r="BH12" i="5"/>
  <c r="BH13" i="5"/>
  <c r="BH14" i="5"/>
  <c r="BH15" i="5"/>
  <c r="BH16" i="5"/>
  <c r="BH17" i="5"/>
  <c r="BH20" i="5"/>
  <c r="BH21" i="5"/>
  <c r="BH22" i="5"/>
  <c r="BH23" i="5"/>
  <c r="BH24" i="5"/>
  <c r="BH25" i="5"/>
  <c r="BH26" i="5"/>
  <c r="BH28" i="5"/>
  <c r="AI11" i="5"/>
  <c r="AI19" i="5"/>
  <c r="AI27" i="5"/>
  <c r="AI18" i="5"/>
  <c r="AI31" i="5"/>
  <c r="AI50" i="5"/>
  <c r="AI56" i="5"/>
  <c r="AI49" i="5" s="1"/>
  <c r="AI60" i="5"/>
  <c r="AI70" i="5"/>
  <c r="AI59" i="5"/>
  <c r="AJ11" i="5"/>
  <c r="AJ19" i="5"/>
  <c r="AJ27" i="5"/>
  <c r="AJ18" i="5" s="1"/>
  <c r="AJ5" i="5" s="1"/>
  <c r="AJ31" i="5"/>
  <c r="AJ50" i="5"/>
  <c r="AJ49" i="5" s="1"/>
  <c r="AJ56" i="5"/>
  <c r="AJ60" i="5"/>
  <c r="AJ70" i="5"/>
  <c r="AJ59" i="5" s="1"/>
  <c r="AK11" i="5"/>
  <c r="AK19" i="5"/>
  <c r="AK18" i="5" s="1"/>
  <c r="AK27" i="5"/>
  <c r="AK31" i="5"/>
  <c r="AK5" i="5"/>
  <c r="AK4" i="5" s="1"/>
  <c r="AK50" i="5"/>
  <c r="AK49" i="5" s="1"/>
  <c r="AK56" i="5"/>
  <c r="AK60" i="5"/>
  <c r="AK59" i="5" s="1"/>
  <c r="AK70" i="5"/>
  <c r="AL11" i="5"/>
  <c r="AL19" i="5"/>
  <c r="AL18" i="5" s="1"/>
  <c r="AL27" i="5"/>
  <c r="AL31" i="5"/>
  <c r="AL50" i="5"/>
  <c r="AL56" i="5"/>
  <c r="AL49" i="5"/>
  <c r="AL60" i="5"/>
  <c r="AL59" i="5" s="1"/>
  <c r="AL70" i="5"/>
  <c r="AM33" i="9"/>
  <c r="AM36" i="9"/>
  <c r="AM5" i="9"/>
  <c r="AM18" i="9" s="1"/>
  <c r="AM10" i="9"/>
  <c r="AM20" i="9"/>
  <c r="AM30" i="9" s="1"/>
  <c r="AM25" i="9"/>
  <c r="AN33" i="9"/>
  <c r="AN36" i="9"/>
  <c r="AN5" i="9"/>
  <c r="AN10" i="9"/>
  <c r="AN18" i="9"/>
  <c r="AN20" i="9"/>
  <c r="AN30" i="9" s="1"/>
  <c r="AN25" i="9"/>
  <c r="AO33" i="9"/>
  <c r="AO36" i="9"/>
  <c r="AO5" i="9"/>
  <c r="AO10" i="9"/>
  <c r="AO20" i="9"/>
  <c r="AO25" i="9"/>
  <c r="AO30" i="9" s="1"/>
  <c r="AP33" i="9"/>
  <c r="AP36" i="9"/>
  <c r="AP5" i="9"/>
  <c r="AP18" i="9" s="1"/>
  <c r="AP10" i="9"/>
  <c r="AP20" i="9"/>
  <c r="AP25" i="9"/>
  <c r="BH20" i="9"/>
  <c r="BH21" i="9"/>
  <c r="BH26" i="9"/>
  <c r="BH34" i="9"/>
  <c r="BH35" i="9"/>
  <c r="BH37" i="9"/>
  <c r="BH38" i="9"/>
  <c r="BH6" i="9"/>
  <c r="BH8" i="9"/>
  <c r="BH9" i="9"/>
  <c r="BH11" i="9"/>
  <c r="BH12" i="9"/>
  <c r="BH13" i="9"/>
  <c r="BH14" i="9"/>
  <c r="BH15" i="9"/>
  <c r="BH17" i="9"/>
  <c r="BH19" i="9"/>
  <c r="AG6" i="6"/>
  <c r="AG5" i="6" s="1"/>
  <c r="AH6" i="6"/>
  <c r="AH5" i="6"/>
  <c r="AI6" i="6"/>
  <c r="AI5" i="6" s="1"/>
  <c r="AJ6" i="6"/>
  <c r="AJ5" i="6"/>
  <c r="AK6" i="6"/>
  <c r="AK5" i="6" s="1"/>
  <c r="AL6" i="6"/>
  <c r="AL5" i="6"/>
  <c r="D6" i="6"/>
  <c r="D5" i="6" s="1"/>
  <c r="E6" i="6"/>
  <c r="E5" i="6"/>
  <c r="AY5" i="6" s="1"/>
  <c r="F6" i="6"/>
  <c r="F5" i="6" s="1"/>
  <c r="G6" i="6"/>
  <c r="G5" i="6"/>
  <c r="H6" i="6"/>
  <c r="H5" i="6" s="1"/>
  <c r="AZ5" i="6" s="1"/>
  <c r="I6" i="6"/>
  <c r="I5" i="6"/>
  <c r="J6" i="6"/>
  <c r="J5" i="6" s="1"/>
  <c r="K6" i="6"/>
  <c r="K5" i="6"/>
  <c r="L6" i="6"/>
  <c r="L5" i="6" s="1"/>
  <c r="M6" i="6"/>
  <c r="M5" i="6"/>
  <c r="BA5" i="6" s="1"/>
  <c r="N6" i="6"/>
  <c r="N5" i="6" s="1"/>
  <c r="O6" i="6"/>
  <c r="O5" i="6"/>
  <c r="P6" i="6"/>
  <c r="P5" i="6" s="1"/>
  <c r="Q6" i="6"/>
  <c r="Q5" i="6"/>
  <c r="R6" i="6"/>
  <c r="R5" i="6" s="1"/>
  <c r="S6" i="6"/>
  <c r="S5" i="6"/>
  <c r="T6" i="6"/>
  <c r="T5" i="6" s="1"/>
  <c r="U6" i="6"/>
  <c r="U5" i="6"/>
  <c r="V6" i="6"/>
  <c r="V5" i="6" s="1"/>
  <c r="W6" i="6"/>
  <c r="W5" i="6"/>
  <c r="X6" i="6"/>
  <c r="X5" i="6" s="1"/>
  <c r="BD5" i="6" s="1"/>
  <c r="Y6" i="6"/>
  <c r="Y5" i="6"/>
  <c r="Z6" i="6"/>
  <c r="Z5" i="6" s="1"/>
  <c r="AA6" i="6"/>
  <c r="AA5" i="6"/>
  <c r="AB6" i="6"/>
  <c r="AB5" i="6" s="1"/>
  <c r="AC6" i="6"/>
  <c r="AC5" i="6"/>
  <c r="BE5" i="6" s="1"/>
  <c r="AD6" i="6"/>
  <c r="AD5" i="6" s="1"/>
  <c r="AE6" i="6"/>
  <c r="AE5" i="6"/>
  <c r="AF6" i="6"/>
  <c r="AF5" i="6" s="1"/>
  <c r="BF5" i="6" s="1"/>
  <c r="C6" i="6"/>
  <c r="C5" i="6"/>
  <c r="AG5" i="10"/>
  <c r="AG12" i="10"/>
  <c r="AG16" i="10"/>
  <c r="AG20" i="10"/>
  <c r="AG19" i="10" s="1"/>
  <c r="AG23" i="10"/>
  <c r="AG26" i="10"/>
  <c r="AG40" i="10"/>
  <c r="AG33" i="10" s="1"/>
  <c r="AH5" i="10"/>
  <c r="AH12" i="10"/>
  <c r="AH4" i="10" s="1"/>
  <c r="AH16" i="10"/>
  <c r="AH20" i="10"/>
  <c r="AH23" i="10"/>
  <c r="AH26" i="10"/>
  <c r="AH19" i="10" s="1"/>
  <c r="AH40" i="10"/>
  <c r="AH33" i="10"/>
  <c r="AI5" i="10"/>
  <c r="AI12" i="10"/>
  <c r="AI16" i="10"/>
  <c r="AI20" i="10"/>
  <c r="AI23" i="10"/>
  <c r="AI26" i="10"/>
  <c r="AI40" i="10"/>
  <c r="AJ5" i="10"/>
  <c r="AJ12" i="10"/>
  <c r="AJ16" i="10"/>
  <c r="AJ20" i="10"/>
  <c r="AJ23" i="10"/>
  <c r="AJ26" i="10"/>
  <c r="AJ19" i="10" s="1"/>
  <c r="AJ40" i="10"/>
  <c r="AJ33" i="10"/>
  <c r="AK5" i="10"/>
  <c r="AK12" i="10"/>
  <c r="AK16" i="10"/>
  <c r="AK20" i="10"/>
  <c r="AK19" i="10" s="1"/>
  <c r="AK23" i="10"/>
  <c r="AK26" i="10"/>
  <c r="AK40" i="10"/>
  <c r="AK33" i="10" s="1"/>
  <c r="AL5" i="10"/>
  <c r="AL12" i="10"/>
  <c r="AL4" i="10" s="1"/>
  <c r="AL16" i="10"/>
  <c r="AL20" i="10"/>
  <c r="AL23" i="10"/>
  <c r="AL26" i="10"/>
  <c r="AL19" i="10" s="1"/>
  <c r="AL40" i="10"/>
  <c r="AL33" i="10"/>
  <c r="D5" i="10"/>
  <c r="D12" i="10"/>
  <c r="D16" i="10"/>
  <c r="D20" i="10"/>
  <c r="D23" i="10"/>
  <c r="D26" i="10"/>
  <c r="D40" i="10"/>
  <c r="E5" i="10"/>
  <c r="E12" i="10"/>
  <c r="E4" i="10" s="1"/>
  <c r="E16" i="10"/>
  <c r="E20" i="10"/>
  <c r="E23" i="10"/>
  <c r="E26" i="10"/>
  <c r="E19" i="10" s="1"/>
  <c r="E40" i="10"/>
  <c r="E33" i="10"/>
  <c r="F5" i="10"/>
  <c r="F12" i="10"/>
  <c r="F16" i="10"/>
  <c r="F20" i="10"/>
  <c r="F19" i="10" s="1"/>
  <c r="F23" i="10"/>
  <c r="F26" i="10"/>
  <c r="F40" i="10"/>
  <c r="F33" i="10" s="1"/>
  <c r="G5" i="10"/>
  <c r="G12" i="10"/>
  <c r="G16" i="10"/>
  <c r="G20" i="10"/>
  <c r="G23" i="10"/>
  <c r="G26" i="10"/>
  <c r="G40" i="10"/>
  <c r="G33" i="10"/>
  <c r="H5" i="10"/>
  <c r="H12" i="10"/>
  <c r="H16" i="10"/>
  <c r="H20" i="10"/>
  <c r="H23" i="10"/>
  <c r="H26" i="10"/>
  <c r="H40" i="10"/>
  <c r="I5" i="10"/>
  <c r="I12" i="10"/>
  <c r="I4" i="10" s="1"/>
  <c r="I16" i="10"/>
  <c r="I20" i="10"/>
  <c r="I23" i="10"/>
  <c r="I26" i="10"/>
  <c r="I19" i="10" s="1"/>
  <c r="I40" i="10"/>
  <c r="I33" i="10"/>
  <c r="J5" i="10"/>
  <c r="J12" i="10"/>
  <c r="J16" i="10"/>
  <c r="J20" i="10"/>
  <c r="J19" i="10" s="1"/>
  <c r="J23" i="10"/>
  <c r="J26" i="10"/>
  <c r="J40" i="10"/>
  <c r="J33" i="10" s="1"/>
  <c r="K5" i="10"/>
  <c r="K12" i="10"/>
  <c r="K16" i="10"/>
  <c r="K20" i="10"/>
  <c r="K23" i="10"/>
  <c r="K26" i="10"/>
  <c r="K40" i="10"/>
  <c r="K33" i="10"/>
  <c r="L5" i="10"/>
  <c r="L12" i="10"/>
  <c r="L16" i="10"/>
  <c r="L20" i="10"/>
  <c r="L19" i="10" s="1"/>
  <c r="L23" i="10"/>
  <c r="L26" i="10"/>
  <c r="L40" i="10"/>
  <c r="M5" i="10"/>
  <c r="M12" i="10"/>
  <c r="M4" i="10" s="1"/>
  <c r="M16" i="10"/>
  <c r="M20" i="10"/>
  <c r="M23" i="10"/>
  <c r="M26" i="10"/>
  <c r="M19" i="10" s="1"/>
  <c r="M40" i="10"/>
  <c r="M33" i="10"/>
  <c r="N5" i="10"/>
  <c r="N4" i="10" s="1"/>
  <c r="N12" i="10"/>
  <c r="N16" i="10"/>
  <c r="N20" i="10"/>
  <c r="N19" i="10" s="1"/>
  <c r="N23" i="10"/>
  <c r="N26" i="10"/>
  <c r="N40" i="10"/>
  <c r="N33" i="10" s="1"/>
  <c r="O5" i="10"/>
  <c r="O12" i="10"/>
  <c r="O16" i="10"/>
  <c r="O20" i="10"/>
  <c r="O23" i="10"/>
  <c r="O26" i="10"/>
  <c r="O40" i="10"/>
  <c r="O33" i="10"/>
  <c r="P5" i="10"/>
  <c r="P12" i="10"/>
  <c r="P16" i="10"/>
  <c r="P20" i="10"/>
  <c r="P23" i="10"/>
  <c r="P26" i="10"/>
  <c r="P40" i="10"/>
  <c r="P33" i="10" s="1"/>
  <c r="Q5" i="10"/>
  <c r="Q12" i="10"/>
  <c r="Q4" i="10" s="1"/>
  <c r="Q16" i="10"/>
  <c r="Q20" i="10"/>
  <c r="Q23" i="10"/>
  <c r="Q26" i="10"/>
  <c r="Q19" i="10" s="1"/>
  <c r="Q40" i="10"/>
  <c r="Q33" i="10"/>
  <c r="R5" i="10"/>
  <c r="R4" i="10" s="1"/>
  <c r="R12" i="10"/>
  <c r="R16" i="10"/>
  <c r="R20" i="10"/>
  <c r="R19" i="10" s="1"/>
  <c r="R23" i="10"/>
  <c r="R26" i="10"/>
  <c r="R40" i="10"/>
  <c r="R33" i="10" s="1"/>
  <c r="S5" i="10"/>
  <c r="S12" i="10"/>
  <c r="S16" i="10"/>
  <c r="S20" i="10"/>
  <c r="S23" i="10"/>
  <c r="S26" i="10"/>
  <c r="S19" i="10" s="1"/>
  <c r="S40" i="10"/>
  <c r="S33" i="10"/>
  <c r="T5" i="10"/>
  <c r="T12" i="10"/>
  <c r="T16" i="10"/>
  <c r="T20" i="10"/>
  <c r="T23" i="10"/>
  <c r="T26" i="10"/>
  <c r="T40" i="10"/>
  <c r="U5" i="10"/>
  <c r="U12" i="10"/>
  <c r="U4" i="10" s="1"/>
  <c r="U16" i="10"/>
  <c r="U20" i="10"/>
  <c r="U23" i="10"/>
  <c r="U26" i="10"/>
  <c r="U19" i="10" s="1"/>
  <c r="U40" i="10"/>
  <c r="U33" i="10"/>
  <c r="V5" i="10"/>
  <c r="V4" i="10" s="1"/>
  <c r="V12" i="10"/>
  <c r="V16" i="10"/>
  <c r="V20" i="10"/>
  <c r="V19" i="10" s="1"/>
  <c r="V23" i="10"/>
  <c r="V26" i="10"/>
  <c r="V40" i="10"/>
  <c r="V33" i="10" s="1"/>
  <c r="W5" i="10"/>
  <c r="W12" i="10"/>
  <c r="W16" i="10"/>
  <c r="W20" i="10"/>
  <c r="W23" i="10"/>
  <c r="W26" i="10"/>
  <c r="W40" i="10"/>
  <c r="W33" i="10"/>
  <c r="X5" i="10"/>
  <c r="X12" i="10"/>
  <c r="X16" i="10"/>
  <c r="X20" i="10"/>
  <c r="X23" i="10"/>
  <c r="X26" i="10"/>
  <c r="X40" i="10"/>
  <c r="Y5" i="10"/>
  <c r="Y12" i="10"/>
  <c r="Y4" i="10" s="1"/>
  <c r="Y16" i="10"/>
  <c r="Y20" i="10"/>
  <c r="Y23" i="10"/>
  <c r="Y26" i="10"/>
  <c r="Y19" i="10" s="1"/>
  <c r="Y40" i="10"/>
  <c r="Y33" i="10"/>
  <c r="Z5" i="10"/>
  <c r="Z4" i="10" s="1"/>
  <c r="Z12" i="10"/>
  <c r="Z16" i="10"/>
  <c r="Z20" i="10"/>
  <c r="Z19" i="10" s="1"/>
  <c r="Z23" i="10"/>
  <c r="Z26" i="10"/>
  <c r="Z40" i="10"/>
  <c r="Z33" i="10" s="1"/>
  <c r="AA5" i="10"/>
  <c r="AA12" i="10"/>
  <c r="AA16" i="10"/>
  <c r="AA20" i="10"/>
  <c r="AA23" i="10"/>
  <c r="AA26" i="10"/>
  <c r="AA40" i="10"/>
  <c r="AA33" i="10"/>
  <c r="AB5" i="10"/>
  <c r="AB12" i="10"/>
  <c r="AB16" i="10"/>
  <c r="AB20" i="10"/>
  <c r="AB19" i="10" s="1"/>
  <c r="AB23" i="10"/>
  <c r="AB26" i="10"/>
  <c r="AB40" i="10"/>
  <c r="AC5" i="10"/>
  <c r="AC12" i="10"/>
  <c r="AC4" i="10" s="1"/>
  <c r="AC16" i="10"/>
  <c r="AC20" i="10"/>
  <c r="AC23" i="10"/>
  <c r="AC26" i="10"/>
  <c r="AC19" i="10" s="1"/>
  <c r="AC40" i="10"/>
  <c r="AC33" i="10"/>
  <c r="AD5" i="10"/>
  <c r="AD4" i="10" s="1"/>
  <c r="AD12" i="10"/>
  <c r="AD16" i="10"/>
  <c r="AD20" i="10"/>
  <c r="AD19" i="10" s="1"/>
  <c r="AD23" i="10"/>
  <c r="AD26" i="10"/>
  <c r="AD40" i="10"/>
  <c r="AD33" i="10" s="1"/>
  <c r="AE5" i="10"/>
  <c r="AE12" i="10"/>
  <c r="BF12" i="10" s="1"/>
  <c r="AE16" i="10"/>
  <c r="AE20" i="10"/>
  <c r="AE23" i="10"/>
  <c r="AE26" i="10"/>
  <c r="AE40" i="10"/>
  <c r="AE33" i="10"/>
  <c r="AF5" i="10"/>
  <c r="AF12" i="10"/>
  <c r="AF16" i="10"/>
  <c r="AF20" i="10"/>
  <c r="AF23" i="10"/>
  <c r="AF26" i="10"/>
  <c r="AF40" i="10"/>
  <c r="AF33" i="10" s="1"/>
  <c r="BF33" i="10" s="1"/>
  <c r="C5" i="10"/>
  <c r="C12" i="10"/>
  <c r="AY12" i="10" s="1"/>
  <c r="C16" i="10"/>
  <c r="C20" i="10"/>
  <c r="C23" i="10"/>
  <c r="C26" i="10"/>
  <c r="C19" i="10" s="1"/>
  <c r="C40" i="10"/>
  <c r="C33" i="10" s="1"/>
  <c r="BG42" i="10"/>
  <c r="BF42" i="10"/>
  <c r="BE42" i="10"/>
  <c r="BD42" i="10"/>
  <c r="BC42" i="10"/>
  <c r="BB42" i="10"/>
  <c r="BA42" i="10"/>
  <c r="AZ42" i="10"/>
  <c r="AY42" i="10"/>
  <c r="BG41" i="10"/>
  <c r="BF41" i="10"/>
  <c r="BE41" i="10"/>
  <c r="BD41" i="10"/>
  <c r="BC41" i="10"/>
  <c r="BB41" i="10"/>
  <c r="BA41" i="10"/>
  <c r="AZ41" i="10"/>
  <c r="AY41" i="10"/>
  <c r="BF40" i="10"/>
  <c r="BB40" i="10"/>
  <c r="BG39" i="10"/>
  <c r="BF39" i="10"/>
  <c r="BE39" i="10"/>
  <c r="BD39" i="10"/>
  <c r="BC39" i="10"/>
  <c r="BB39" i="10"/>
  <c r="BA39" i="10"/>
  <c r="AZ39" i="10"/>
  <c r="AY39" i="10"/>
  <c r="BG38" i="10"/>
  <c r="BF38" i="10"/>
  <c r="BE38" i="10"/>
  <c r="BD38" i="10"/>
  <c r="BC38" i="10"/>
  <c r="BB38" i="10"/>
  <c r="BA38" i="10"/>
  <c r="AZ38" i="10"/>
  <c r="AY38" i="10"/>
  <c r="BG37" i="10"/>
  <c r="BF37" i="10"/>
  <c r="BE37" i="10"/>
  <c r="BD37" i="10"/>
  <c r="BC37" i="10"/>
  <c r="BB37" i="10"/>
  <c r="BA37" i="10"/>
  <c r="AZ37" i="10"/>
  <c r="AY37" i="10"/>
  <c r="BG36" i="10"/>
  <c r="BF36" i="10"/>
  <c r="BE36" i="10"/>
  <c r="BD36" i="10"/>
  <c r="BC36" i="10"/>
  <c r="BB36" i="10"/>
  <c r="BA36" i="10"/>
  <c r="AZ36" i="10"/>
  <c r="AY36" i="10"/>
  <c r="BG35" i="10"/>
  <c r="BF35" i="10"/>
  <c r="BE35" i="10"/>
  <c r="BD35" i="10"/>
  <c r="BC35" i="10"/>
  <c r="BB35" i="10"/>
  <c r="BA35" i="10"/>
  <c r="AZ35" i="10"/>
  <c r="AY35" i="10"/>
  <c r="BG34" i="10"/>
  <c r="BF34" i="10"/>
  <c r="BE34" i="10"/>
  <c r="BD34" i="10"/>
  <c r="BC34" i="10"/>
  <c r="BB34" i="10"/>
  <c r="BA34" i="10"/>
  <c r="AZ34" i="10"/>
  <c r="BG28" i="10"/>
  <c r="BF28" i="10"/>
  <c r="BE28" i="10"/>
  <c r="BD28" i="10"/>
  <c r="BC28" i="10"/>
  <c r="BB28" i="10"/>
  <c r="BA28" i="10"/>
  <c r="AZ28" i="10"/>
  <c r="AY28" i="10"/>
  <c r="BG27" i="10"/>
  <c r="BF27" i="10"/>
  <c r="BE27" i="10"/>
  <c r="BD27" i="10"/>
  <c r="BC27" i="10"/>
  <c r="BB27" i="10"/>
  <c r="BA27" i="10"/>
  <c r="AZ27" i="10"/>
  <c r="AY27" i="10"/>
  <c r="BG26" i="10"/>
  <c r="BC26" i="10"/>
  <c r="BG25" i="10"/>
  <c r="BF25" i="10"/>
  <c r="BE25" i="10"/>
  <c r="BD25" i="10"/>
  <c r="BC25" i="10"/>
  <c r="BB25" i="10"/>
  <c r="BA25" i="10"/>
  <c r="AZ25" i="10"/>
  <c r="AY25" i="10"/>
  <c r="BG24" i="10"/>
  <c r="BF24" i="10"/>
  <c r="BE24" i="10"/>
  <c r="BD24" i="10"/>
  <c r="BC24" i="10"/>
  <c r="BB24" i="10"/>
  <c r="BA24" i="10"/>
  <c r="AZ24" i="10"/>
  <c r="AY24" i="10"/>
  <c r="BG23" i="10"/>
  <c r="BF23" i="10"/>
  <c r="BE23" i="10"/>
  <c r="BD23" i="10"/>
  <c r="BC23" i="10"/>
  <c r="BB23" i="10"/>
  <c r="BA23" i="10"/>
  <c r="AZ23" i="10"/>
  <c r="AY23" i="10"/>
  <c r="BG22" i="10"/>
  <c r="BF22" i="10"/>
  <c r="BE22" i="10"/>
  <c r="BD22" i="10"/>
  <c r="BC22" i="10"/>
  <c r="BB22" i="10"/>
  <c r="BA22" i="10"/>
  <c r="AZ22" i="10"/>
  <c r="AY22" i="10"/>
  <c r="BG21" i="10"/>
  <c r="BF21" i="10"/>
  <c r="BE21" i="10"/>
  <c r="BD21" i="10"/>
  <c r="BC21" i="10"/>
  <c r="BB21" i="10"/>
  <c r="BA21" i="10"/>
  <c r="AZ21" i="10"/>
  <c r="AY21" i="10"/>
  <c r="BE20" i="10"/>
  <c r="BA20" i="10"/>
  <c r="BG18" i="10"/>
  <c r="BF18" i="10"/>
  <c r="BE18" i="10"/>
  <c r="BD18" i="10"/>
  <c r="BC18" i="10"/>
  <c r="BB18" i="10"/>
  <c r="BA18" i="10"/>
  <c r="AZ18" i="10"/>
  <c r="AY18" i="10"/>
  <c r="BG17" i="10"/>
  <c r="BF17" i="10"/>
  <c r="BE17" i="10"/>
  <c r="BD17" i="10"/>
  <c r="BC17" i="10"/>
  <c r="BB17" i="10"/>
  <c r="BA17" i="10"/>
  <c r="AZ17" i="10"/>
  <c r="AY17" i="10"/>
  <c r="BG16" i="10"/>
  <c r="BF16" i="10"/>
  <c r="BE16" i="10"/>
  <c r="BD16" i="10"/>
  <c r="BC16" i="10"/>
  <c r="BB16" i="10"/>
  <c r="BA16" i="10"/>
  <c r="AZ16" i="10"/>
  <c r="AY16" i="10"/>
  <c r="BG15" i="10"/>
  <c r="BF15" i="10"/>
  <c r="BE15" i="10"/>
  <c r="BD15" i="10"/>
  <c r="BC15" i="10"/>
  <c r="BB15" i="10"/>
  <c r="BA15" i="10"/>
  <c r="AZ15" i="10"/>
  <c r="AY15" i="10"/>
  <c r="BG14" i="10"/>
  <c r="BF14" i="10"/>
  <c r="BE14" i="10"/>
  <c r="BD14" i="10"/>
  <c r="BC14" i="10"/>
  <c r="BB14" i="10"/>
  <c r="BA14" i="10"/>
  <c r="AZ14" i="10"/>
  <c r="AY14" i="10"/>
  <c r="BG13" i="10"/>
  <c r="BF13" i="10"/>
  <c r="BE13" i="10"/>
  <c r="BD13" i="10"/>
  <c r="BC13" i="10"/>
  <c r="BB13" i="10"/>
  <c r="BA13" i="10"/>
  <c r="AZ13" i="10"/>
  <c r="AY13" i="10"/>
  <c r="BE12" i="10"/>
  <c r="BA12" i="10"/>
  <c r="BG10" i="10"/>
  <c r="BF10" i="10"/>
  <c r="BE10" i="10"/>
  <c r="BD10" i="10"/>
  <c r="BC10" i="10"/>
  <c r="BB10" i="10"/>
  <c r="BA10" i="10"/>
  <c r="AZ10" i="10"/>
  <c r="AY10" i="10"/>
  <c r="BG9" i="10"/>
  <c r="BF9" i="10"/>
  <c r="BE9" i="10"/>
  <c r="BD9" i="10"/>
  <c r="BC9" i="10"/>
  <c r="BB9" i="10"/>
  <c r="BA9" i="10"/>
  <c r="AZ9" i="10"/>
  <c r="AY9" i="10"/>
  <c r="BG8" i="10"/>
  <c r="BF8" i="10"/>
  <c r="BE8" i="10"/>
  <c r="BD8" i="10"/>
  <c r="BC8" i="10"/>
  <c r="BB8" i="10"/>
  <c r="BA8" i="10"/>
  <c r="AZ8" i="10"/>
  <c r="AY8" i="10"/>
  <c r="BG7" i="10"/>
  <c r="BF7" i="10"/>
  <c r="BE7" i="10"/>
  <c r="BD7" i="10"/>
  <c r="BC7" i="10"/>
  <c r="BB7" i="10"/>
  <c r="BA7" i="10"/>
  <c r="AZ7" i="10"/>
  <c r="AY7" i="10"/>
  <c r="BG6" i="10"/>
  <c r="BF6" i="10"/>
  <c r="BE6" i="10"/>
  <c r="BD6" i="10"/>
  <c r="BC6" i="10"/>
  <c r="BB6" i="10"/>
  <c r="BA6" i="10"/>
  <c r="AZ6" i="10"/>
  <c r="AY6" i="10"/>
  <c r="BG5" i="10"/>
  <c r="BF5" i="10"/>
  <c r="BE5" i="10"/>
  <c r="BD5" i="10"/>
  <c r="BC5" i="10"/>
  <c r="BB5" i="10"/>
  <c r="BA5" i="10"/>
  <c r="AZ5" i="10"/>
  <c r="AY5" i="10"/>
  <c r="AI10" i="9"/>
  <c r="BG10" i="9" s="1"/>
  <c r="AJ10" i="9"/>
  <c r="BG11" i="9"/>
  <c r="BG12" i="9"/>
  <c r="BG13" i="9"/>
  <c r="BG14" i="9"/>
  <c r="BG15" i="9"/>
  <c r="BG17" i="9"/>
  <c r="AI5" i="9"/>
  <c r="AI18" i="9" s="1"/>
  <c r="AJ5" i="9"/>
  <c r="AI20" i="9"/>
  <c r="AJ20" i="9"/>
  <c r="AK20" i="9"/>
  <c r="AL20" i="9"/>
  <c r="BG21" i="9"/>
  <c r="AI25" i="9"/>
  <c r="AJ25" i="9"/>
  <c r="AK25" i="9"/>
  <c r="AL25" i="9"/>
  <c r="BG26" i="9"/>
  <c r="AI33" i="9"/>
  <c r="AJ33" i="9"/>
  <c r="AK33" i="9"/>
  <c r="AL33" i="9"/>
  <c r="BG34" i="9"/>
  <c r="BG35" i="9"/>
  <c r="AI36" i="9"/>
  <c r="AJ36" i="9"/>
  <c r="AK36" i="9"/>
  <c r="AL36" i="9"/>
  <c r="BG37" i="9"/>
  <c r="BG38" i="9"/>
  <c r="AE10" i="9"/>
  <c r="AF10" i="9"/>
  <c r="AF18" i="9" s="1"/>
  <c r="AG10" i="9"/>
  <c r="AH10" i="9"/>
  <c r="BF11" i="9"/>
  <c r="BF12" i="9"/>
  <c r="BF13" i="9"/>
  <c r="BF14" i="9"/>
  <c r="BF15" i="9"/>
  <c r="BF17" i="9"/>
  <c r="AE5" i="9"/>
  <c r="AF5" i="9"/>
  <c r="AG5" i="9"/>
  <c r="AH5" i="9"/>
  <c r="AH18" i="9" s="1"/>
  <c r="AE20" i="9"/>
  <c r="AF20" i="9"/>
  <c r="AG20" i="9"/>
  <c r="BF20" i="9" s="1"/>
  <c r="AH20" i="9"/>
  <c r="AH30" i="9" s="1"/>
  <c r="BF21" i="9"/>
  <c r="AE25" i="9"/>
  <c r="AE30" i="9" s="1"/>
  <c r="AF25" i="9"/>
  <c r="AG25" i="9"/>
  <c r="AH25" i="9"/>
  <c r="BF26" i="9"/>
  <c r="AE33" i="9"/>
  <c r="AF33" i="9"/>
  <c r="AG33" i="9"/>
  <c r="AH33" i="9"/>
  <c r="BF34" i="9"/>
  <c r="BF35" i="9"/>
  <c r="AE36" i="9"/>
  <c r="AF36" i="9"/>
  <c r="AG36" i="9"/>
  <c r="AH36" i="9"/>
  <c r="BF37" i="9"/>
  <c r="BF38" i="9"/>
  <c r="BE6" i="9"/>
  <c r="BE8" i="9"/>
  <c r="BE9" i="9"/>
  <c r="AA10" i="9"/>
  <c r="AB10" i="9"/>
  <c r="AC10" i="9"/>
  <c r="BE10" i="9" s="1"/>
  <c r="AD10" i="9"/>
  <c r="BE11" i="9"/>
  <c r="BE12" i="9"/>
  <c r="BE13" i="9"/>
  <c r="BE14" i="9"/>
  <c r="BE15" i="9"/>
  <c r="BE17" i="9"/>
  <c r="AA5" i="9"/>
  <c r="AB5" i="9"/>
  <c r="AB18" i="9" s="1"/>
  <c r="AC5" i="9"/>
  <c r="AC18" i="9" s="1"/>
  <c r="AD5" i="9"/>
  <c r="AD18" i="9" s="1"/>
  <c r="AA20" i="9"/>
  <c r="AB20" i="9"/>
  <c r="AC20" i="9"/>
  <c r="AD20" i="9"/>
  <c r="AD30" i="9" s="1"/>
  <c r="BE21" i="9"/>
  <c r="AA25" i="9"/>
  <c r="AB25" i="9"/>
  <c r="AC25" i="9"/>
  <c r="BE25" i="9" s="1"/>
  <c r="AD25" i="9"/>
  <c r="BE26" i="9"/>
  <c r="AA33" i="9"/>
  <c r="AB33" i="9"/>
  <c r="AC33" i="9"/>
  <c r="AD33" i="9"/>
  <c r="BE34" i="9"/>
  <c r="BE35" i="9"/>
  <c r="AA36" i="9"/>
  <c r="AB36" i="9"/>
  <c r="AC36" i="9"/>
  <c r="AD36" i="9"/>
  <c r="BE37" i="9"/>
  <c r="BE38" i="9"/>
  <c r="BD6" i="9"/>
  <c r="BD8" i="9"/>
  <c r="BD9" i="9"/>
  <c r="W10" i="9"/>
  <c r="X10" i="9"/>
  <c r="Y10" i="9"/>
  <c r="BD10" i="9" s="1"/>
  <c r="Z10" i="9"/>
  <c r="BD11" i="9"/>
  <c r="BD12" i="9"/>
  <c r="BD13" i="9"/>
  <c r="BD14" i="9"/>
  <c r="BD15" i="9"/>
  <c r="BD17" i="9"/>
  <c r="W5" i="9"/>
  <c r="W18" i="9" s="1"/>
  <c r="X5" i="9"/>
  <c r="Y5" i="9"/>
  <c r="Z5" i="9"/>
  <c r="Z18" i="9"/>
  <c r="W20" i="9"/>
  <c r="X20" i="9"/>
  <c r="Y20" i="9"/>
  <c r="Z20" i="9"/>
  <c r="Z30" i="9" s="1"/>
  <c r="BD21" i="9"/>
  <c r="W25" i="9"/>
  <c r="X25" i="9"/>
  <c r="Y25" i="9"/>
  <c r="Y30" i="9" s="1"/>
  <c r="Z25" i="9"/>
  <c r="BD26" i="9"/>
  <c r="W33" i="9"/>
  <c r="X33" i="9"/>
  <c r="Y33" i="9"/>
  <c r="Z33" i="9"/>
  <c r="BD34" i="9"/>
  <c r="BD35" i="9"/>
  <c r="W36" i="9"/>
  <c r="X36" i="9"/>
  <c r="Y36" i="9"/>
  <c r="Z36" i="9"/>
  <c r="BD37" i="9"/>
  <c r="BD38" i="9"/>
  <c r="BC6" i="9"/>
  <c r="BC8" i="9"/>
  <c r="BC9" i="9"/>
  <c r="S10" i="9"/>
  <c r="BC10" i="9" s="1"/>
  <c r="T10" i="9"/>
  <c r="U10" i="9"/>
  <c r="V10" i="9"/>
  <c r="BC11" i="9"/>
  <c r="BC12" i="9"/>
  <c r="BC13" i="9"/>
  <c r="BC14" i="9"/>
  <c r="BC15" i="9"/>
  <c r="BC17" i="9"/>
  <c r="S5" i="9"/>
  <c r="T5" i="9"/>
  <c r="T18" i="9" s="1"/>
  <c r="U5" i="9"/>
  <c r="U18" i="9" s="1"/>
  <c r="V5" i="9"/>
  <c r="S20" i="9"/>
  <c r="S30" i="9" s="1"/>
  <c r="T20" i="9"/>
  <c r="U20" i="9"/>
  <c r="V20" i="9"/>
  <c r="BC21" i="9"/>
  <c r="S25" i="9"/>
  <c r="T25" i="9"/>
  <c r="U25" i="9"/>
  <c r="V25" i="9"/>
  <c r="V30" i="9" s="1"/>
  <c r="BC26" i="9"/>
  <c r="U30" i="9"/>
  <c r="S33" i="9"/>
  <c r="T33" i="9"/>
  <c r="U33" i="9"/>
  <c r="V33" i="9"/>
  <c r="BC34" i="9"/>
  <c r="BC35" i="9"/>
  <c r="S36" i="9"/>
  <c r="T36" i="9"/>
  <c r="U36" i="9"/>
  <c r="V36" i="9"/>
  <c r="BC37" i="9"/>
  <c r="BC38" i="9"/>
  <c r="BB6" i="9"/>
  <c r="BB8" i="9"/>
  <c r="BB9" i="9"/>
  <c r="O10" i="9"/>
  <c r="P10" i="9"/>
  <c r="Q10" i="9"/>
  <c r="R10" i="9"/>
  <c r="BB11" i="9"/>
  <c r="BB12" i="9"/>
  <c r="BB13" i="9"/>
  <c r="BB14" i="9"/>
  <c r="BB15" i="9"/>
  <c r="BB17" i="9"/>
  <c r="O5" i="9"/>
  <c r="O18" i="9" s="1"/>
  <c r="P5" i="9"/>
  <c r="P18" i="9" s="1"/>
  <c r="Q5" i="9"/>
  <c r="R5" i="9"/>
  <c r="O20" i="9"/>
  <c r="O30" i="9" s="1"/>
  <c r="P20" i="9"/>
  <c r="Q20" i="9"/>
  <c r="R20" i="9"/>
  <c r="BB21" i="9"/>
  <c r="O25" i="9"/>
  <c r="P25" i="9"/>
  <c r="Q25" i="9"/>
  <c r="BB25" i="9" s="1"/>
  <c r="R25" i="9"/>
  <c r="BB26" i="9"/>
  <c r="P30" i="9"/>
  <c r="O33" i="9"/>
  <c r="P33" i="9"/>
  <c r="Q33" i="9"/>
  <c r="R33" i="9"/>
  <c r="BB34" i="9"/>
  <c r="BB35" i="9"/>
  <c r="O36" i="9"/>
  <c r="BB36" i="9" s="1"/>
  <c r="P36" i="9"/>
  <c r="Q36" i="9"/>
  <c r="R36" i="9"/>
  <c r="BB37" i="9"/>
  <c r="BB38" i="9"/>
  <c r="BA6" i="9"/>
  <c r="BA8" i="9"/>
  <c r="BA9" i="9"/>
  <c r="K10" i="9"/>
  <c r="L10" i="9"/>
  <c r="M10" i="9"/>
  <c r="N10" i="9"/>
  <c r="BA10" i="9" s="1"/>
  <c r="BA11" i="9"/>
  <c r="BA12" i="9"/>
  <c r="BA13" i="9"/>
  <c r="BA14" i="9"/>
  <c r="BA15" i="9"/>
  <c r="BA17" i="9"/>
  <c r="K5" i="9"/>
  <c r="L5" i="9"/>
  <c r="L18" i="9" s="1"/>
  <c r="M5" i="9"/>
  <c r="M18" i="9" s="1"/>
  <c r="N5" i="9"/>
  <c r="K20" i="9"/>
  <c r="BA20" i="9" s="1"/>
  <c r="L20" i="9"/>
  <c r="M20" i="9"/>
  <c r="N20" i="9"/>
  <c r="N30" i="9" s="1"/>
  <c r="BA21" i="9"/>
  <c r="K25" i="9"/>
  <c r="L25" i="9"/>
  <c r="M25" i="9"/>
  <c r="N25" i="9"/>
  <c r="BA26" i="9"/>
  <c r="K33" i="9"/>
  <c r="L33" i="9"/>
  <c r="M33" i="9"/>
  <c r="N33" i="9"/>
  <c r="BA34" i="9"/>
  <c r="BA35" i="9"/>
  <c r="K36" i="9"/>
  <c r="L36" i="9"/>
  <c r="M36" i="9"/>
  <c r="N36" i="9"/>
  <c r="BA37" i="9"/>
  <c r="BA38" i="9"/>
  <c r="AZ6" i="9"/>
  <c r="AZ8" i="9"/>
  <c r="AZ9" i="9"/>
  <c r="G10" i="9"/>
  <c r="H10" i="9"/>
  <c r="I10" i="9"/>
  <c r="J10" i="9"/>
  <c r="AZ11" i="9"/>
  <c r="AZ12" i="9"/>
  <c r="AZ13" i="9"/>
  <c r="AZ14" i="9"/>
  <c r="AZ15" i="9"/>
  <c r="AZ17" i="9"/>
  <c r="G5" i="9"/>
  <c r="G18" i="9" s="1"/>
  <c r="H5" i="9"/>
  <c r="I5" i="9"/>
  <c r="J5" i="9"/>
  <c r="J18" i="9" s="1"/>
  <c r="G20" i="9"/>
  <c r="AZ20" i="9" s="1"/>
  <c r="H20" i="9"/>
  <c r="I20" i="9"/>
  <c r="J20" i="9"/>
  <c r="AZ21" i="9"/>
  <c r="G25" i="9"/>
  <c r="H25" i="9"/>
  <c r="I25" i="9"/>
  <c r="J25" i="9"/>
  <c r="AZ26" i="9"/>
  <c r="H30" i="9"/>
  <c r="I30" i="9"/>
  <c r="J30" i="9"/>
  <c r="G33" i="9"/>
  <c r="H33" i="9"/>
  <c r="I33" i="9"/>
  <c r="J33" i="9"/>
  <c r="AZ34" i="9"/>
  <c r="AZ35" i="9"/>
  <c r="G36" i="9"/>
  <c r="H36" i="9"/>
  <c r="AZ36" i="9" s="1"/>
  <c r="I36" i="9"/>
  <c r="J36" i="9"/>
  <c r="AZ37" i="9"/>
  <c r="AZ38" i="9"/>
  <c r="AY6" i="9"/>
  <c r="AY8" i="9"/>
  <c r="AY9" i="9"/>
  <c r="C10" i="9"/>
  <c r="AY10" i="9" s="1"/>
  <c r="D10" i="9"/>
  <c r="E10" i="9"/>
  <c r="F10" i="9"/>
  <c r="AY11" i="9"/>
  <c r="AY12" i="9"/>
  <c r="AY13" i="9"/>
  <c r="AY14" i="9"/>
  <c r="AY15" i="9"/>
  <c r="AY17" i="9"/>
  <c r="C5" i="9"/>
  <c r="D5" i="9"/>
  <c r="D18" i="9" s="1"/>
  <c r="E5" i="9"/>
  <c r="F5" i="9"/>
  <c r="C20" i="9"/>
  <c r="C30" i="9" s="1"/>
  <c r="D20" i="9"/>
  <c r="E20" i="9"/>
  <c r="F20" i="9"/>
  <c r="AY21" i="9"/>
  <c r="C25" i="9"/>
  <c r="D25" i="9"/>
  <c r="E25" i="9"/>
  <c r="F25" i="9"/>
  <c r="F30" i="9" s="1"/>
  <c r="AY26" i="9"/>
  <c r="E30" i="9"/>
  <c r="C33" i="9"/>
  <c r="D33" i="9"/>
  <c r="E33" i="9"/>
  <c r="F33" i="9"/>
  <c r="AY34" i="9"/>
  <c r="AY35" i="9"/>
  <c r="C36" i="9"/>
  <c r="D36" i="9"/>
  <c r="E36" i="9"/>
  <c r="F36" i="9"/>
  <c r="AY37" i="9"/>
  <c r="AY38" i="9"/>
  <c r="AK5" i="9"/>
  <c r="AL5" i="9"/>
  <c r="BG5" i="9"/>
  <c r="BG5" i="6"/>
  <c r="BG6" i="6"/>
  <c r="BG7" i="6"/>
  <c r="BG8" i="6"/>
  <c r="AI45" i="6"/>
  <c r="BG46" i="6"/>
  <c r="AI47" i="6"/>
  <c r="AJ45" i="6"/>
  <c r="AJ47" i="6"/>
  <c r="BG47" i="6" s="1"/>
  <c r="AK45" i="6"/>
  <c r="AK47" i="6"/>
  <c r="AK43" i="6" s="1"/>
  <c r="AL45" i="6"/>
  <c r="AL47" i="6"/>
  <c r="AL43" i="6"/>
  <c r="BG44" i="6"/>
  <c r="BG48" i="6"/>
  <c r="BG49" i="6"/>
  <c r="BG50" i="6"/>
  <c r="BG51" i="6"/>
  <c r="AI52" i="6"/>
  <c r="AJ52" i="6"/>
  <c r="AK52" i="6"/>
  <c r="AL52" i="6"/>
  <c r="BG53" i="6"/>
  <c r="BG54" i="6"/>
  <c r="BG55" i="6"/>
  <c r="BG56" i="6"/>
  <c r="BG57" i="6"/>
  <c r="BG58" i="6"/>
  <c r="BG59" i="6"/>
  <c r="AI60" i="6"/>
  <c r="AJ60" i="6"/>
  <c r="AK60" i="6"/>
  <c r="AL60" i="6"/>
  <c r="BG61" i="6"/>
  <c r="BG62" i="6"/>
  <c r="BG63" i="6"/>
  <c r="BG64" i="6"/>
  <c r="BG65" i="6"/>
  <c r="BG66" i="6"/>
  <c r="BG67" i="6"/>
  <c r="BG68" i="6"/>
  <c r="AI72" i="6"/>
  <c r="AI73" i="6"/>
  <c r="AJ72" i="6"/>
  <c r="AJ73" i="6"/>
  <c r="AK72" i="6"/>
  <c r="AK73" i="6"/>
  <c r="AL72" i="6"/>
  <c r="AL73" i="6"/>
  <c r="AL69" i="6" s="1"/>
  <c r="BG70" i="6"/>
  <c r="BG71" i="6"/>
  <c r="BG74" i="6"/>
  <c r="BG75" i="6"/>
  <c r="BG76" i="6"/>
  <c r="BG77" i="6"/>
  <c r="AI78" i="6"/>
  <c r="AJ78" i="6"/>
  <c r="AK78" i="6"/>
  <c r="AL78" i="6"/>
  <c r="BG79" i="6"/>
  <c r="BG80" i="6"/>
  <c r="BG81" i="6"/>
  <c r="BG82" i="6"/>
  <c r="BG83" i="6"/>
  <c r="BG84" i="6"/>
  <c r="BG85" i="6"/>
  <c r="AI86" i="6"/>
  <c r="AJ86" i="6"/>
  <c r="AK86" i="6"/>
  <c r="AL86" i="6"/>
  <c r="BG87" i="6"/>
  <c r="BG88" i="6"/>
  <c r="BG89" i="6"/>
  <c r="BG90" i="6"/>
  <c r="BG91" i="6"/>
  <c r="BG92" i="6"/>
  <c r="BG93" i="6"/>
  <c r="BG94" i="6"/>
  <c r="BF6" i="6"/>
  <c r="BF7" i="6"/>
  <c r="BF8" i="6"/>
  <c r="AE45" i="6"/>
  <c r="BF46" i="6"/>
  <c r="AE47" i="6"/>
  <c r="AF45" i="6"/>
  <c r="AF47" i="6"/>
  <c r="AG45" i="6"/>
  <c r="AG47" i="6"/>
  <c r="AG43" i="6" s="1"/>
  <c r="AH45" i="6"/>
  <c r="AH43" i="6" s="1"/>
  <c r="AH47" i="6"/>
  <c r="BF44" i="6"/>
  <c r="BF48" i="6"/>
  <c r="BF49" i="6"/>
  <c r="BF50" i="6"/>
  <c r="BF51" i="6"/>
  <c r="AE52" i="6"/>
  <c r="AF52" i="6"/>
  <c r="AG52" i="6"/>
  <c r="AH52" i="6"/>
  <c r="BF53" i="6"/>
  <c r="BF54" i="6"/>
  <c r="BF55" i="6"/>
  <c r="BF56" i="6"/>
  <c r="BF57" i="6"/>
  <c r="BF58" i="6"/>
  <c r="BF59" i="6"/>
  <c r="AE60" i="6"/>
  <c r="AF60" i="6"/>
  <c r="BF60" i="6" s="1"/>
  <c r="AG60" i="6"/>
  <c r="AH60" i="6"/>
  <c r="BF61" i="6"/>
  <c r="BF62" i="6"/>
  <c r="BF63" i="6"/>
  <c r="BF64" i="6"/>
  <c r="BF65" i="6"/>
  <c r="BF66" i="6"/>
  <c r="BF67" i="6"/>
  <c r="BF68" i="6"/>
  <c r="AE72" i="6"/>
  <c r="AE73" i="6"/>
  <c r="BF73" i="6" s="1"/>
  <c r="AF72" i="6"/>
  <c r="AF69" i="6" s="1"/>
  <c r="AF73" i="6"/>
  <c r="AG72" i="6"/>
  <c r="AG73" i="6"/>
  <c r="AG69" i="6" s="1"/>
  <c r="AH72" i="6"/>
  <c r="AH73" i="6"/>
  <c r="AH69" i="6"/>
  <c r="BF70" i="6"/>
  <c r="BF71" i="6"/>
  <c r="BF74" i="6"/>
  <c r="BF75" i="6"/>
  <c r="BF76" i="6"/>
  <c r="BF77" i="6"/>
  <c r="AE78" i="6"/>
  <c r="AF78" i="6"/>
  <c r="AG78" i="6"/>
  <c r="AH78" i="6"/>
  <c r="BF79" i="6"/>
  <c r="BF80" i="6"/>
  <c r="BF81" i="6"/>
  <c r="BF82" i="6"/>
  <c r="BF83" i="6"/>
  <c r="BF84" i="6"/>
  <c r="BF85" i="6"/>
  <c r="AE86" i="6"/>
  <c r="AF86" i="6"/>
  <c r="AG86" i="6"/>
  <c r="AH86" i="6"/>
  <c r="BF87" i="6"/>
  <c r="BF88" i="6"/>
  <c r="BF89" i="6"/>
  <c r="BF90" i="6"/>
  <c r="BF91" i="6"/>
  <c r="BF92" i="6"/>
  <c r="BF93" i="6"/>
  <c r="BF94" i="6"/>
  <c r="BE6" i="6"/>
  <c r="BE7" i="6"/>
  <c r="BE8" i="6"/>
  <c r="AA45" i="6"/>
  <c r="AA46" i="6"/>
  <c r="AA47" i="6"/>
  <c r="BE47" i="6" s="1"/>
  <c r="AA43" i="6"/>
  <c r="AB45" i="6"/>
  <c r="AB46" i="6"/>
  <c r="AB47" i="6"/>
  <c r="AB43" i="6"/>
  <c r="AC45" i="6"/>
  <c r="AC46" i="6"/>
  <c r="AC47" i="6"/>
  <c r="AC43" i="6"/>
  <c r="AD45" i="6"/>
  <c r="AD46" i="6"/>
  <c r="AD47" i="6"/>
  <c r="AD43" i="6"/>
  <c r="BE44" i="6"/>
  <c r="BE45" i="6"/>
  <c r="BE46" i="6"/>
  <c r="BE48" i="6"/>
  <c r="BE49" i="6"/>
  <c r="BE50" i="6"/>
  <c r="BE51" i="6"/>
  <c r="AA52" i="6"/>
  <c r="AB52" i="6"/>
  <c r="BE52" i="6" s="1"/>
  <c r="AC52" i="6"/>
  <c r="AD52" i="6"/>
  <c r="BE53" i="6"/>
  <c r="BE54" i="6"/>
  <c r="BE55" i="6"/>
  <c r="BE56" i="6"/>
  <c r="BE57" i="6"/>
  <c r="BE58" i="6"/>
  <c r="BE59" i="6"/>
  <c r="AA60" i="6"/>
  <c r="AB60" i="6"/>
  <c r="AC60" i="6"/>
  <c r="AD60" i="6"/>
  <c r="BE61" i="6"/>
  <c r="BE62" i="6"/>
  <c r="BE63" i="6"/>
  <c r="BE64" i="6"/>
  <c r="BE65" i="6"/>
  <c r="BE66" i="6"/>
  <c r="BE67" i="6"/>
  <c r="BE68" i="6"/>
  <c r="AA72" i="6"/>
  <c r="AA73" i="6"/>
  <c r="BE73" i="6" s="1"/>
  <c r="AB72" i="6"/>
  <c r="AB73" i="6"/>
  <c r="AB69" i="6"/>
  <c r="AC72" i="6"/>
  <c r="AC73" i="6"/>
  <c r="AC69" i="6"/>
  <c r="AD72" i="6"/>
  <c r="AD69" i="6" s="1"/>
  <c r="AD73" i="6"/>
  <c r="BE70" i="6"/>
  <c r="BE71" i="6"/>
  <c r="BE74" i="6"/>
  <c r="BE75" i="6"/>
  <c r="BE76" i="6"/>
  <c r="BE77" i="6"/>
  <c r="AA78" i="6"/>
  <c r="AB78" i="6"/>
  <c r="AC78" i="6"/>
  <c r="AD78" i="6"/>
  <c r="BE78" i="6"/>
  <c r="BE79" i="6"/>
  <c r="BE80" i="6"/>
  <c r="BE81" i="6"/>
  <c r="BE82" i="6"/>
  <c r="BE83" i="6"/>
  <c r="BE84" i="6"/>
  <c r="BE85" i="6"/>
  <c r="AA86" i="6"/>
  <c r="AB86" i="6"/>
  <c r="AC86" i="6"/>
  <c r="AD86" i="6"/>
  <c r="BE86" i="6"/>
  <c r="BE87" i="6"/>
  <c r="BE88" i="6"/>
  <c r="BE89" i="6"/>
  <c r="BE90" i="6"/>
  <c r="BE91" i="6"/>
  <c r="BE92" i="6"/>
  <c r="BE93" i="6"/>
  <c r="BE94" i="6"/>
  <c r="BD6" i="6"/>
  <c r="BD7" i="6"/>
  <c r="BD8" i="6"/>
  <c r="W45" i="6"/>
  <c r="W46" i="6"/>
  <c r="W47" i="6"/>
  <c r="BD47" i="6" s="1"/>
  <c r="W43" i="6"/>
  <c r="X45" i="6"/>
  <c r="X46" i="6"/>
  <c r="X47" i="6"/>
  <c r="X43" i="6"/>
  <c r="Y45" i="6"/>
  <c r="Y46" i="6"/>
  <c r="Y47" i="6"/>
  <c r="Y43" i="6"/>
  <c r="Z45" i="6"/>
  <c r="Z46" i="6"/>
  <c r="Z47" i="6"/>
  <c r="Z43" i="6"/>
  <c r="BD44" i="6"/>
  <c r="BD45" i="6"/>
  <c r="BD46" i="6"/>
  <c r="BD48" i="6"/>
  <c r="BD49" i="6"/>
  <c r="BD50" i="6"/>
  <c r="BD51" i="6"/>
  <c r="W52" i="6"/>
  <c r="X52" i="6"/>
  <c r="BD52" i="6" s="1"/>
  <c r="Y52" i="6"/>
  <c r="Z52" i="6"/>
  <c r="BD53" i="6"/>
  <c r="BD54" i="6"/>
  <c r="BD55" i="6"/>
  <c r="BD56" i="6"/>
  <c r="BD57" i="6"/>
  <c r="BD58" i="6"/>
  <c r="BD59" i="6"/>
  <c r="W60" i="6"/>
  <c r="X60" i="6"/>
  <c r="BD60" i="6" s="1"/>
  <c r="Y60" i="6"/>
  <c r="Z60" i="6"/>
  <c r="BD61" i="6"/>
  <c r="BD62" i="6"/>
  <c r="BD63" i="6"/>
  <c r="BD64" i="6"/>
  <c r="BD65" i="6"/>
  <c r="BD66" i="6"/>
  <c r="BD67" i="6"/>
  <c r="BD68" i="6"/>
  <c r="W72" i="6"/>
  <c r="W69" i="6" s="1"/>
  <c r="W73" i="6"/>
  <c r="BD73" i="6" s="1"/>
  <c r="X72" i="6"/>
  <c r="X73" i="6"/>
  <c r="X69" i="6"/>
  <c r="X4" i="6" s="1"/>
  <c r="Y72" i="6"/>
  <c r="Y73" i="6"/>
  <c r="Y69" i="6"/>
  <c r="Z72" i="6"/>
  <c r="Z69" i="6" s="1"/>
  <c r="Z73" i="6"/>
  <c r="BD70" i="6"/>
  <c r="BD71" i="6"/>
  <c r="BD74" i="6"/>
  <c r="BD75" i="6"/>
  <c r="BD76" i="6"/>
  <c r="BD77" i="6"/>
  <c r="W78" i="6"/>
  <c r="X78" i="6"/>
  <c r="Y78" i="6"/>
  <c r="Z78" i="6"/>
  <c r="BD78" i="6"/>
  <c r="BD79" i="6"/>
  <c r="BD80" i="6"/>
  <c r="BD81" i="6"/>
  <c r="BD82" i="6"/>
  <c r="BD83" i="6"/>
  <c r="BD84" i="6"/>
  <c r="BD85" i="6"/>
  <c r="W86" i="6"/>
  <c r="X86" i="6"/>
  <c r="Y86" i="6"/>
  <c r="Z86" i="6"/>
  <c r="BD86" i="6"/>
  <c r="BD87" i="6"/>
  <c r="BD88" i="6"/>
  <c r="BD89" i="6"/>
  <c r="BD90" i="6"/>
  <c r="BD91" i="6"/>
  <c r="BD92" i="6"/>
  <c r="BD93" i="6"/>
  <c r="BD94" i="6"/>
  <c r="BC6" i="6"/>
  <c r="BC7" i="6"/>
  <c r="BC8" i="6"/>
  <c r="S45" i="6"/>
  <c r="S46" i="6"/>
  <c r="S47" i="6"/>
  <c r="BC47" i="6" s="1"/>
  <c r="S43" i="6"/>
  <c r="T45" i="6"/>
  <c r="T46" i="6"/>
  <c r="T47" i="6"/>
  <c r="T43" i="6"/>
  <c r="U45" i="6"/>
  <c r="U46" i="6"/>
  <c r="U47" i="6"/>
  <c r="U43" i="6"/>
  <c r="V45" i="6"/>
  <c r="V46" i="6"/>
  <c r="V47" i="6"/>
  <c r="V43" i="6"/>
  <c r="BC44" i="6"/>
  <c r="BC45" i="6"/>
  <c r="BC46" i="6"/>
  <c r="BC48" i="6"/>
  <c r="BC49" i="6"/>
  <c r="BC50" i="6"/>
  <c r="BC51" i="6"/>
  <c r="S52" i="6"/>
  <c r="T52" i="6"/>
  <c r="BC52" i="6" s="1"/>
  <c r="U52" i="6"/>
  <c r="V52" i="6"/>
  <c r="BC53" i="6"/>
  <c r="BC54" i="6"/>
  <c r="BC55" i="6"/>
  <c r="BC56" i="6"/>
  <c r="BC57" i="6"/>
  <c r="BC58" i="6"/>
  <c r="BC59" i="6"/>
  <c r="S60" i="6"/>
  <c r="T60" i="6"/>
  <c r="U60" i="6"/>
  <c r="V60" i="6"/>
  <c r="BC61" i="6"/>
  <c r="BC62" i="6"/>
  <c r="BC63" i="6"/>
  <c r="BC64" i="6"/>
  <c r="BC65" i="6"/>
  <c r="BC66" i="6"/>
  <c r="BC67" i="6"/>
  <c r="BC68" i="6"/>
  <c r="S72" i="6"/>
  <c r="S73" i="6"/>
  <c r="BC73" i="6" s="1"/>
  <c r="T72" i="6"/>
  <c r="T73" i="6"/>
  <c r="T69" i="6"/>
  <c r="U72" i="6"/>
  <c r="U73" i="6"/>
  <c r="U69" i="6"/>
  <c r="V72" i="6"/>
  <c r="V69" i="6" s="1"/>
  <c r="V73" i="6"/>
  <c r="BC70" i="6"/>
  <c r="BC71" i="6"/>
  <c r="BC74" i="6"/>
  <c r="BC75" i="6"/>
  <c r="BC76" i="6"/>
  <c r="BC77" i="6"/>
  <c r="S78" i="6"/>
  <c r="T78" i="6"/>
  <c r="U78" i="6"/>
  <c r="V78" i="6"/>
  <c r="BC78" i="6"/>
  <c r="BC79" i="6"/>
  <c r="BC80" i="6"/>
  <c r="BC81" i="6"/>
  <c r="BC82" i="6"/>
  <c r="BC83" i="6"/>
  <c r="BC84" i="6"/>
  <c r="BC85" i="6"/>
  <c r="S86" i="6"/>
  <c r="T86" i="6"/>
  <c r="U86" i="6"/>
  <c r="V86" i="6"/>
  <c r="BC86" i="6"/>
  <c r="BC87" i="6"/>
  <c r="BC88" i="6"/>
  <c r="BC89" i="6"/>
  <c r="BC90" i="6"/>
  <c r="BC91" i="6"/>
  <c r="BC92" i="6"/>
  <c r="BC93" i="6"/>
  <c r="BC94" i="6"/>
  <c r="BB6" i="6"/>
  <c r="BB7" i="6"/>
  <c r="BB8" i="6"/>
  <c r="O45" i="6"/>
  <c r="O46" i="6"/>
  <c r="O47" i="6"/>
  <c r="BB47" i="6" s="1"/>
  <c r="O43" i="6"/>
  <c r="P45" i="6"/>
  <c r="P46" i="6"/>
  <c r="P47" i="6"/>
  <c r="P43" i="6"/>
  <c r="Q45" i="6"/>
  <c r="Q46" i="6"/>
  <c r="Q47" i="6"/>
  <c r="Q43" i="6"/>
  <c r="Q4" i="6" s="1"/>
  <c r="R45" i="6"/>
  <c r="R46" i="6"/>
  <c r="R47" i="6"/>
  <c r="R43" i="6"/>
  <c r="R4" i="6" s="1"/>
  <c r="BB44" i="6"/>
  <c r="BB45" i="6"/>
  <c r="BB46" i="6"/>
  <c r="BB48" i="6"/>
  <c r="BB49" i="6"/>
  <c r="BB50" i="6"/>
  <c r="BB51" i="6"/>
  <c r="O52" i="6"/>
  <c r="P52" i="6"/>
  <c r="BB52" i="6" s="1"/>
  <c r="Q52" i="6"/>
  <c r="R52" i="6"/>
  <c r="BB53" i="6"/>
  <c r="BB54" i="6"/>
  <c r="BB55" i="6"/>
  <c r="BB56" i="6"/>
  <c r="BB57" i="6"/>
  <c r="BB58" i="6"/>
  <c r="BB59" i="6"/>
  <c r="O60" i="6"/>
  <c r="P60" i="6"/>
  <c r="BB60" i="6" s="1"/>
  <c r="Q60" i="6"/>
  <c r="R60" i="6"/>
  <c r="BB61" i="6"/>
  <c r="BB62" i="6"/>
  <c r="BB63" i="6"/>
  <c r="BB64" i="6"/>
  <c r="BB65" i="6"/>
  <c r="BB66" i="6"/>
  <c r="BB67" i="6"/>
  <c r="BB68" i="6"/>
  <c r="O72" i="6"/>
  <c r="O69" i="6" s="1"/>
  <c r="O73" i="6"/>
  <c r="BB73" i="6" s="1"/>
  <c r="P72" i="6"/>
  <c r="P73" i="6"/>
  <c r="P69" i="6"/>
  <c r="Q72" i="6"/>
  <c r="Q73" i="6"/>
  <c r="Q69" i="6"/>
  <c r="R72" i="6"/>
  <c r="R69" i="6" s="1"/>
  <c r="R73" i="6"/>
  <c r="BB70" i="6"/>
  <c r="BB71" i="6"/>
  <c r="BB74" i="6"/>
  <c r="BB75" i="6"/>
  <c r="BB76" i="6"/>
  <c r="BB77" i="6"/>
  <c r="O78" i="6"/>
  <c r="BB78" i="6" s="1"/>
  <c r="P78" i="6"/>
  <c r="Q78" i="6"/>
  <c r="R78" i="6"/>
  <c r="BB79" i="6"/>
  <c r="BB80" i="6"/>
  <c r="BB81" i="6"/>
  <c r="BB82" i="6"/>
  <c r="BB83" i="6"/>
  <c r="BB84" i="6"/>
  <c r="BB85" i="6"/>
  <c r="O86" i="6"/>
  <c r="BB86" i="6" s="1"/>
  <c r="P86" i="6"/>
  <c r="Q86" i="6"/>
  <c r="R86" i="6"/>
  <c r="BB87" i="6"/>
  <c r="BB88" i="6"/>
  <c r="BB89" i="6"/>
  <c r="BB90" i="6"/>
  <c r="BB91" i="6"/>
  <c r="BB92" i="6"/>
  <c r="BB93" i="6"/>
  <c r="BB94" i="6"/>
  <c r="BA6" i="6"/>
  <c r="BA7" i="6"/>
  <c r="BA8" i="6"/>
  <c r="K45" i="6"/>
  <c r="K46" i="6"/>
  <c r="K47" i="6"/>
  <c r="BA47" i="6" s="1"/>
  <c r="K43" i="6"/>
  <c r="L45" i="6"/>
  <c r="L46" i="6"/>
  <c r="L47" i="6"/>
  <c r="L43" i="6"/>
  <c r="M45" i="6"/>
  <c r="M46" i="6"/>
  <c r="M47" i="6"/>
  <c r="M43" i="6"/>
  <c r="N45" i="6"/>
  <c r="N46" i="6"/>
  <c r="N47" i="6"/>
  <c r="N43" i="6"/>
  <c r="BA44" i="6"/>
  <c r="BA45" i="6"/>
  <c r="BA46" i="6"/>
  <c r="BA48" i="6"/>
  <c r="BA49" i="6"/>
  <c r="BA50" i="6"/>
  <c r="BA51" i="6"/>
  <c r="K52" i="6"/>
  <c r="L52" i="6"/>
  <c r="BA52" i="6" s="1"/>
  <c r="M52" i="6"/>
  <c r="N52" i="6"/>
  <c r="BA53" i="6"/>
  <c r="BA54" i="6"/>
  <c r="BA55" i="6"/>
  <c r="BA56" i="6"/>
  <c r="BA57" i="6"/>
  <c r="BA58" i="6"/>
  <c r="BA59" i="6"/>
  <c r="K60" i="6"/>
  <c r="L60" i="6"/>
  <c r="M60" i="6"/>
  <c r="N60" i="6"/>
  <c r="BA61" i="6"/>
  <c r="BA62" i="6"/>
  <c r="BA63" i="6"/>
  <c r="BA64" i="6"/>
  <c r="BA65" i="6"/>
  <c r="BA66" i="6"/>
  <c r="BA67" i="6"/>
  <c r="BA68" i="6"/>
  <c r="K72" i="6"/>
  <c r="K69" i="6" s="1"/>
  <c r="K73" i="6"/>
  <c r="BA73" i="6" s="1"/>
  <c r="L72" i="6"/>
  <c r="L73" i="6"/>
  <c r="L69" i="6"/>
  <c r="M72" i="6"/>
  <c r="M73" i="6"/>
  <c r="M69" i="6"/>
  <c r="N72" i="6"/>
  <c r="N69" i="6" s="1"/>
  <c r="N73" i="6"/>
  <c r="BA70" i="6"/>
  <c r="BA71" i="6"/>
  <c r="BA74" i="6"/>
  <c r="BA75" i="6"/>
  <c r="BA76" i="6"/>
  <c r="BA77" i="6"/>
  <c r="K78" i="6"/>
  <c r="L78" i="6"/>
  <c r="M78" i="6"/>
  <c r="N78" i="6"/>
  <c r="BA78" i="6"/>
  <c r="BA79" i="6"/>
  <c r="BA80" i="6"/>
  <c r="BA81" i="6"/>
  <c r="BA82" i="6"/>
  <c r="BA83" i="6"/>
  <c r="BA84" i="6"/>
  <c r="BA85" i="6"/>
  <c r="K86" i="6"/>
  <c r="L86" i="6"/>
  <c r="M86" i="6"/>
  <c r="N86" i="6"/>
  <c r="BA86" i="6"/>
  <c r="BA87" i="6"/>
  <c r="BA88" i="6"/>
  <c r="BA89" i="6"/>
  <c r="BA90" i="6"/>
  <c r="BA91" i="6"/>
  <c r="BA92" i="6"/>
  <c r="BA93" i="6"/>
  <c r="BA94" i="6"/>
  <c r="AZ6" i="6"/>
  <c r="AZ7" i="6"/>
  <c r="AZ8" i="6"/>
  <c r="G45" i="6"/>
  <c r="G46" i="6"/>
  <c r="G47" i="6"/>
  <c r="H45" i="6"/>
  <c r="H46" i="6"/>
  <c r="H47" i="6"/>
  <c r="H43" i="6" s="1"/>
  <c r="H4" i="6" s="1"/>
  <c r="I45" i="6"/>
  <c r="I46" i="6"/>
  <c r="I47" i="6"/>
  <c r="I43" i="6" s="1"/>
  <c r="I4" i="6" s="1"/>
  <c r="J45" i="6"/>
  <c r="J46" i="6"/>
  <c r="J47" i="6"/>
  <c r="J43" i="6" s="1"/>
  <c r="J4" i="6" s="1"/>
  <c r="AZ44" i="6"/>
  <c r="AZ45" i="6"/>
  <c r="AZ46" i="6"/>
  <c r="AZ48" i="6"/>
  <c r="AZ49" i="6"/>
  <c r="AZ50" i="6"/>
  <c r="AZ51" i="6"/>
  <c r="G52" i="6"/>
  <c r="H52" i="6"/>
  <c r="AZ52" i="6" s="1"/>
  <c r="I52" i="6"/>
  <c r="J52" i="6"/>
  <c r="AZ53" i="6"/>
  <c r="AZ54" i="6"/>
  <c r="AZ55" i="6"/>
  <c r="AZ56" i="6"/>
  <c r="AZ57" i="6"/>
  <c r="AZ58" i="6"/>
  <c r="AZ59" i="6"/>
  <c r="G60" i="6"/>
  <c r="H60" i="6"/>
  <c r="AZ60" i="6" s="1"/>
  <c r="I60" i="6"/>
  <c r="J60" i="6"/>
  <c r="AZ61" i="6"/>
  <c r="AZ62" i="6"/>
  <c r="AZ63" i="6"/>
  <c r="AZ64" i="6"/>
  <c r="AZ65" i="6"/>
  <c r="AZ66" i="6"/>
  <c r="AZ67" i="6"/>
  <c r="AZ68" i="6"/>
  <c r="G72" i="6"/>
  <c r="G73" i="6"/>
  <c r="H72" i="6"/>
  <c r="H73" i="6"/>
  <c r="H69" i="6"/>
  <c r="I72" i="6"/>
  <c r="I73" i="6"/>
  <c r="I69" i="6"/>
  <c r="J72" i="6"/>
  <c r="J69" i="6" s="1"/>
  <c r="J73" i="6"/>
  <c r="AZ70" i="6"/>
  <c r="AZ71" i="6"/>
  <c r="AZ73" i="6"/>
  <c r="AZ74" i="6"/>
  <c r="AZ75" i="6"/>
  <c r="AZ76" i="6"/>
  <c r="AZ77" i="6"/>
  <c r="G78" i="6"/>
  <c r="H78" i="6"/>
  <c r="I78" i="6"/>
  <c r="J78" i="6"/>
  <c r="AZ78" i="6" s="1"/>
  <c r="AZ79" i="6"/>
  <c r="AZ80" i="6"/>
  <c r="AZ81" i="6"/>
  <c r="AZ82" i="6"/>
  <c r="AZ83" i="6"/>
  <c r="AZ84" i="6"/>
  <c r="AZ85" i="6"/>
  <c r="G86" i="6"/>
  <c r="H86" i="6"/>
  <c r="I86" i="6"/>
  <c r="J86" i="6"/>
  <c r="AZ86" i="6" s="1"/>
  <c r="AZ87" i="6"/>
  <c r="AZ88" i="6"/>
  <c r="AZ89" i="6"/>
  <c r="AZ90" i="6"/>
  <c r="AZ91" i="6"/>
  <c r="AZ92" i="6"/>
  <c r="AZ93" i="6"/>
  <c r="AZ94" i="6"/>
  <c r="AY6" i="6"/>
  <c r="AY7" i="6"/>
  <c r="AY8" i="6"/>
  <c r="C45" i="6"/>
  <c r="C46" i="6"/>
  <c r="C47" i="6"/>
  <c r="D45" i="6"/>
  <c r="D46" i="6"/>
  <c r="D47" i="6"/>
  <c r="D43" i="6" s="1"/>
  <c r="D4" i="6" s="1"/>
  <c r="E45" i="6"/>
  <c r="E46" i="6"/>
  <c r="E47" i="6"/>
  <c r="E43" i="6" s="1"/>
  <c r="E4" i="6" s="1"/>
  <c r="F45" i="6"/>
  <c r="F46" i="6"/>
  <c r="F47" i="6"/>
  <c r="F43" i="6" s="1"/>
  <c r="F4" i="6" s="1"/>
  <c r="AY44" i="6"/>
  <c r="AY45" i="6"/>
  <c r="AY46" i="6"/>
  <c r="AY48" i="6"/>
  <c r="AY49" i="6"/>
  <c r="AY50" i="6"/>
  <c r="AY51" i="6"/>
  <c r="C52" i="6"/>
  <c r="D52" i="6"/>
  <c r="AY52" i="6" s="1"/>
  <c r="E52" i="6"/>
  <c r="F52" i="6"/>
  <c r="AY53" i="6"/>
  <c r="AY54" i="6"/>
  <c r="AY55" i="6"/>
  <c r="AY56" i="6"/>
  <c r="AY57" i="6"/>
  <c r="AY58" i="6"/>
  <c r="AY59" i="6"/>
  <c r="C60" i="6"/>
  <c r="D60" i="6"/>
  <c r="AY60" i="6" s="1"/>
  <c r="E60" i="6"/>
  <c r="F60" i="6"/>
  <c r="AY61" i="6"/>
  <c r="AY62" i="6"/>
  <c r="AY63" i="6"/>
  <c r="AY64" i="6"/>
  <c r="AY65" i="6"/>
  <c r="AY66" i="6"/>
  <c r="AY67" i="6"/>
  <c r="AY68" i="6"/>
  <c r="C72" i="6"/>
  <c r="C73" i="6"/>
  <c r="D72" i="6"/>
  <c r="D73" i="6"/>
  <c r="D69" i="6"/>
  <c r="E72" i="6"/>
  <c r="E73" i="6"/>
  <c r="E69" i="6"/>
  <c r="F72" i="6"/>
  <c r="F69" i="6" s="1"/>
  <c r="F73" i="6"/>
  <c r="AY70" i="6"/>
  <c r="AY71" i="6"/>
  <c r="AY73" i="6"/>
  <c r="AY74" i="6"/>
  <c r="AY75" i="6"/>
  <c r="AY76" i="6"/>
  <c r="AY77" i="6"/>
  <c r="C78" i="6"/>
  <c r="D78" i="6"/>
  <c r="E78" i="6"/>
  <c r="F78" i="6"/>
  <c r="AY78" i="6" s="1"/>
  <c r="AY79" i="6"/>
  <c r="AY80" i="6"/>
  <c r="AY81" i="6"/>
  <c r="AY82" i="6"/>
  <c r="AY83" i="6"/>
  <c r="AY84" i="6"/>
  <c r="AY85" i="6"/>
  <c r="C86" i="6"/>
  <c r="D86" i="6"/>
  <c r="E86" i="6"/>
  <c r="F86" i="6"/>
  <c r="AY86" i="6" s="1"/>
  <c r="AY87" i="6"/>
  <c r="AY88" i="6"/>
  <c r="AY89" i="6"/>
  <c r="AY90" i="6"/>
  <c r="AY91" i="6"/>
  <c r="AY92" i="6"/>
  <c r="AY93" i="6"/>
  <c r="AY94" i="6"/>
  <c r="AC4" i="6"/>
  <c r="AD4" i="6"/>
  <c r="Y4" i="6"/>
  <c r="T4" i="6"/>
  <c r="M4" i="6"/>
  <c r="N4" i="6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6" i="5"/>
  <c r="BG57" i="5"/>
  <c r="BG58" i="5"/>
  <c r="BG59" i="5"/>
  <c r="BG60" i="5"/>
  <c r="BG61" i="5"/>
  <c r="BG65" i="5"/>
  <c r="BG66" i="5"/>
  <c r="BG67" i="5"/>
  <c r="BG68" i="5"/>
  <c r="BG69" i="5"/>
  <c r="BG70" i="5"/>
  <c r="BG71" i="5"/>
  <c r="BG72" i="5"/>
  <c r="BG73" i="5"/>
  <c r="BG74" i="5"/>
  <c r="BG75" i="5"/>
  <c r="BG76" i="5"/>
  <c r="BG77" i="5"/>
  <c r="BG78" i="5"/>
  <c r="BG79" i="5"/>
  <c r="BF7" i="5"/>
  <c r="BF8" i="5"/>
  <c r="BF9" i="5"/>
  <c r="BF10" i="5"/>
  <c r="AE11" i="5"/>
  <c r="AF11" i="5"/>
  <c r="AG11" i="5"/>
  <c r="BF11" i="5" s="1"/>
  <c r="AH11" i="5"/>
  <c r="BF12" i="5"/>
  <c r="BF13" i="5"/>
  <c r="BF14" i="5"/>
  <c r="BF15" i="5"/>
  <c r="BF16" i="5"/>
  <c r="BF17" i="5"/>
  <c r="AE19" i="5"/>
  <c r="BF19" i="5" s="1"/>
  <c r="AE27" i="5"/>
  <c r="AF19" i="5"/>
  <c r="AF18" i="5" s="1"/>
  <c r="AF5" i="5" s="1"/>
  <c r="AF27" i="5"/>
  <c r="BF27" i="5" s="1"/>
  <c r="AG19" i="5"/>
  <c r="AG27" i="5"/>
  <c r="AG18" i="5" s="1"/>
  <c r="AH19" i="5"/>
  <c r="AH27" i="5"/>
  <c r="AH18" i="5"/>
  <c r="AH5" i="5" s="1"/>
  <c r="BF20" i="5"/>
  <c r="BF21" i="5"/>
  <c r="BF22" i="5"/>
  <c r="BF23" i="5"/>
  <c r="BF24" i="5"/>
  <c r="BF25" i="5"/>
  <c r="BF26" i="5"/>
  <c r="BF28" i="5"/>
  <c r="BF29" i="5"/>
  <c r="BF30" i="5"/>
  <c r="AE31" i="5"/>
  <c r="AF31" i="5"/>
  <c r="AG31" i="5"/>
  <c r="BF31" i="5" s="1"/>
  <c r="AH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F44" i="5"/>
  <c r="BF45" i="5"/>
  <c r="BF46" i="5"/>
  <c r="BF47" i="5"/>
  <c r="BF48" i="5"/>
  <c r="AE56" i="5"/>
  <c r="BF56" i="5" s="1"/>
  <c r="AE50" i="5"/>
  <c r="AE49" i="5" s="1"/>
  <c r="AF56" i="5"/>
  <c r="AF50" i="5"/>
  <c r="AF49" i="5" s="1"/>
  <c r="AG56" i="5"/>
  <c r="AG50" i="5"/>
  <c r="AG49" i="5"/>
  <c r="AH56" i="5"/>
  <c r="AH50" i="5"/>
  <c r="AH49" i="5" s="1"/>
  <c r="BF51" i="5"/>
  <c r="BF52" i="5"/>
  <c r="BF53" i="5"/>
  <c r="BF57" i="5"/>
  <c r="BF58" i="5"/>
  <c r="AE70" i="5"/>
  <c r="AE60" i="5"/>
  <c r="AE59" i="5" s="1"/>
  <c r="BF59" i="5" s="1"/>
  <c r="AF70" i="5"/>
  <c r="AF60" i="5"/>
  <c r="AF59" i="5" s="1"/>
  <c r="AG70" i="5"/>
  <c r="AG60" i="5"/>
  <c r="AG59" i="5"/>
  <c r="AH70" i="5"/>
  <c r="AH60" i="5"/>
  <c r="AH59" i="5" s="1"/>
  <c r="BF61" i="5"/>
  <c r="BF65" i="5"/>
  <c r="BF66" i="5"/>
  <c r="BF67" i="5"/>
  <c r="BF68" i="5"/>
  <c r="BF69" i="5"/>
  <c r="BF70" i="5"/>
  <c r="BF71" i="5"/>
  <c r="BF72" i="5"/>
  <c r="BF73" i="5"/>
  <c r="BF74" i="5"/>
  <c r="BF75" i="5"/>
  <c r="BF76" i="5"/>
  <c r="BF77" i="5"/>
  <c r="BF78" i="5"/>
  <c r="BF79" i="5"/>
  <c r="AA70" i="5"/>
  <c r="AB70" i="5"/>
  <c r="AC70" i="5"/>
  <c r="BE70" i="5" s="1"/>
  <c r="AD70" i="5"/>
  <c r="BE71" i="5"/>
  <c r="BE72" i="5"/>
  <c r="BE73" i="5"/>
  <c r="BE74" i="5"/>
  <c r="BE75" i="5"/>
  <c r="BE76" i="5"/>
  <c r="BE77" i="5"/>
  <c r="BE78" i="5"/>
  <c r="BE79" i="5"/>
  <c r="BE7" i="5"/>
  <c r="BE8" i="5"/>
  <c r="BE9" i="5"/>
  <c r="BE10" i="5"/>
  <c r="AA11" i="5"/>
  <c r="AB11" i="5"/>
  <c r="AC11" i="5"/>
  <c r="AD11" i="5"/>
  <c r="BE11" i="5"/>
  <c r="BE12" i="5"/>
  <c r="BE13" i="5"/>
  <c r="BE14" i="5"/>
  <c r="BE15" i="5"/>
  <c r="BE16" i="5"/>
  <c r="BE17" i="5"/>
  <c r="AA19" i="5"/>
  <c r="AA27" i="5"/>
  <c r="AA18" i="5" s="1"/>
  <c r="AB19" i="5"/>
  <c r="AB27" i="5"/>
  <c r="AB18" i="5"/>
  <c r="AB5" i="5" s="1"/>
  <c r="AC19" i="5"/>
  <c r="AC18" i="5" s="1"/>
  <c r="AC5" i="5" s="1"/>
  <c r="AC27" i="5"/>
  <c r="AD19" i="5"/>
  <c r="AD18" i="5" s="1"/>
  <c r="AD5" i="5" s="1"/>
  <c r="AD27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AA31" i="5"/>
  <c r="AB31" i="5"/>
  <c r="AC31" i="5"/>
  <c r="AD31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AA56" i="5"/>
  <c r="AA50" i="5"/>
  <c r="AA49" i="5"/>
  <c r="AB56" i="5"/>
  <c r="BE56" i="5" s="1"/>
  <c r="AB50" i="5"/>
  <c r="AB49" i="5" s="1"/>
  <c r="AC56" i="5"/>
  <c r="AC50" i="5"/>
  <c r="AC49" i="5" s="1"/>
  <c r="AD56" i="5"/>
  <c r="AD50" i="5"/>
  <c r="AD49" i="5" s="1"/>
  <c r="BE51" i="5"/>
  <c r="BE52" i="5"/>
  <c r="BE53" i="5"/>
  <c r="BE57" i="5"/>
  <c r="BE58" i="5"/>
  <c r="AA60" i="5"/>
  <c r="AA59" i="5" s="1"/>
  <c r="BE59" i="5" s="1"/>
  <c r="AB60" i="5"/>
  <c r="AB59" i="5" s="1"/>
  <c r="AC60" i="5"/>
  <c r="AC59" i="5" s="1"/>
  <c r="AD60" i="5"/>
  <c r="AD59" i="5" s="1"/>
  <c r="BE61" i="5"/>
  <c r="BE65" i="5"/>
  <c r="BE66" i="5"/>
  <c r="BE67" i="5"/>
  <c r="BE68" i="5"/>
  <c r="BE69" i="5"/>
  <c r="BD65" i="5"/>
  <c r="BD66" i="5"/>
  <c r="BD67" i="5"/>
  <c r="BD68" i="5"/>
  <c r="BD69" i="5"/>
  <c r="W70" i="5"/>
  <c r="X70" i="5"/>
  <c r="BD70" i="5" s="1"/>
  <c r="Y70" i="5"/>
  <c r="Z70" i="5"/>
  <c r="BD71" i="5"/>
  <c r="BD72" i="5"/>
  <c r="BD73" i="5"/>
  <c r="BD74" i="5"/>
  <c r="BD75" i="5"/>
  <c r="BD76" i="5"/>
  <c r="BD77" i="5"/>
  <c r="BD78" i="5"/>
  <c r="BD79" i="5"/>
  <c r="BD7" i="5"/>
  <c r="BD8" i="5"/>
  <c r="BD9" i="5"/>
  <c r="BD10" i="5"/>
  <c r="W11" i="5"/>
  <c r="X11" i="5"/>
  <c r="Y11" i="5"/>
  <c r="Z11" i="5"/>
  <c r="BD11" i="5" s="1"/>
  <c r="BD12" i="5"/>
  <c r="BD13" i="5"/>
  <c r="BD14" i="5"/>
  <c r="BD15" i="5"/>
  <c r="BD16" i="5"/>
  <c r="BD17" i="5"/>
  <c r="W19" i="5"/>
  <c r="BD19" i="5" s="1"/>
  <c r="W27" i="5"/>
  <c r="X19" i="5"/>
  <c r="X27" i="5"/>
  <c r="X18" i="5" s="1"/>
  <c r="X5" i="5" s="1"/>
  <c r="Y19" i="5"/>
  <c r="Y27" i="5"/>
  <c r="Y18" i="5"/>
  <c r="Y5" i="5" s="1"/>
  <c r="Z19" i="5"/>
  <c r="Z18" i="5" s="1"/>
  <c r="Z27" i="5"/>
  <c r="BD20" i="5"/>
  <c r="BD21" i="5"/>
  <c r="BD22" i="5"/>
  <c r="BD23" i="5"/>
  <c r="BD24" i="5"/>
  <c r="BD25" i="5"/>
  <c r="BD26" i="5"/>
  <c r="BD28" i="5"/>
  <c r="BD29" i="5"/>
  <c r="BD30" i="5"/>
  <c r="W31" i="5"/>
  <c r="X31" i="5"/>
  <c r="Y31" i="5"/>
  <c r="Z31" i="5"/>
  <c r="BD31" i="5" s="1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W56" i="5"/>
  <c r="W50" i="5"/>
  <c r="W49" i="5" s="1"/>
  <c r="X56" i="5"/>
  <c r="X50" i="5"/>
  <c r="X49" i="5"/>
  <c r="Y56" i="5"/>
  <c r="Y50" i="5"/>
  <c r="Y49" i="5" s="1"/>
  <c r="Z56" i="5"/>
  <c r="Z50" i="5"/>
  <c r="Z49" i="5" s="1"/>
  <c r="BD50" i="5"/>
  <c r="BD51" i="5"/>
  <c r="BD52" i="5"/>
  <c r="BD53" i="5"/>
  <c r="BD56" i="5"/>
  <c r="BD57" i="5"/>
  <c r="BD58" i="5"/>
  <c r="W60" i="5"/>
  <c r="W59" i="5"/>
  <c r="X60" i="5"/>
  <c r="X59" i="5" s="1"/>
  <c r="Y60" i="5"/>
  <c r="Y59" i="5"/>
  <c r="Z60" i="5"/>
  <c r="Z59" i="5" s="1"/>
  <c r="BD60" i="5"/>
  <c r="BD61" i="5"/>
  <c r="BC78" i="5"/>
  <c r="BC79" i="5"/>
  <c r="BC61" i="5"/>
  <c r="BC65" i="5"/>
  <c r="BC66" i="5"/>
  <c r="BC67" i="5"/>
  <c r="BC68" i="5"/>
  <c r="BC69" i="5"/>
  <c r="S70" i="5"/>
  <c r="T70" i="5"/>
  <c r="U70" i="5"/>
  <c r="BC70" i="5" s="1"/>
  <c r="V70" i="5"/>
  <c r="BC71" i="5"/>
  <c r="BC72" i="5"/>
  <c r="BC73" i="5"/>
  <c r="BC74" i="5"/>
  <c r="BC75" i="5"/>
  <c r="BC76" i="5"/>
  <c r="BC77" i="5"/>
  <c r="BC7" i="5"/>
  <c r="BC8" i="5"/>
  <c r="BC9" i="5"/>
  <c r="BC10" i="5"/>
  <c r="S11" i="5"/>
  <c r="T11" i="5"/>
  <c r="U11" i="5"/>
  <c r="V11" i="5"/>
  <c r="BC12" i="5"/>
  <c r="BC13" i="5"/>
  <c r="BC14" i="5"/>
  <c r="BC15" i="5"/>
  <c r="BC16" i="5"/>
  <c r="BC17" i="5"/>
  <c r="S19" i="5"/>
  <c r="BC19" i="5" s="1"/>
  <c r="S27" i="5"/>
  <c r="T19" i="5"/>
  <c r="T18" i="5" s="1"/>
  <c r="T5" i="5" s="1"/>
  <c r="T27" i="5"/>
  <c r="BC27" i="5" s="1"/>
  <c r="U19" i="5"/>
  <c r="U27" i="5"/>
  <c r="U18" i="5" s="1"/>
  <c r="V19" i="5"/>
  <c r="V27" i="5"/>
  <c r="V18" i="5"/>
  <c r="V5" i="5" s="1"/>
  <c r="BC20" i="5"/>
  <c r="BC21" i="5"/>
  <c r="BC22" i="5"/>
  <c r="BC23" i="5"/>
  <c r="BC24" i="5"/>
  <c r="BC25" i="5"/>
  <c r="BC26" i="5"/>
  <c r="BC28" i="5"/>
  <c r="BC29" i="5"/>
  <c r="BC30" i="5"/>
  <c r="S31" i="5"/>
  <c r="T31" i="5"/>
  <c r="U31" i="5"/>
  <c r="BC31" i="5" s="1"/>
  <c r="V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S56" i="5"/>
  <c r="BC56" i="5" s="1"/>
  <c r="S50" i="5"/>
  <c r="S49" i="5" s="1"/>
  <c r="BC49" i="5" s="1"/>
  <c r="T56" i="5"/>
  <c r="T50" i="5"/>
  <c r="T49" i="5" s="1"/>
  <c r="U56" i="5"/>
  <c r="U50" i="5"/>
  <c r="U49" i="5"/>
  <c r="V56" i="5"/>
  <c r="V49" i="5" s="1"/>
  <c r="V50" i="5"/>
  <c r="BC51" i="5"/>
  <c r="BC52" i="5"/>
  <c r="BC53" i="5"/>
  <c r="BC57" i="5"/>
  <c r="BC58" i="5"/>
  <c r="S60" i="5"/>
  <c r="S59" i="5" s="1"/>
  <c r="T60" i="5"/>
  <c r="T59" i="5" s="1"/>
  <c r="U60" i="5"/>
  <c r="U59" i="5" s="1"/>
  <c r="V60" i="5"/>
  <c r="V59" i="5" s="1"/>
  <c r="BB78" i="5"/>
  <c r="BB79" i="5"/>
  <c r="BB58" i="5"/>
  <c r="O70" i="5"/>
  <c r="O60" i="5"/>
  <c r="O59" i="5" s="1"/>
  <c r="P70" i="5"/>
  <c r="BB70" i="5" s="1"/>
  <c r="P60" i="5"/>
  <c r="P59" i="5" s="1"/>
  <c r="Q70" i="5"/>
  <c r="Q60" i="5"/>
  <c r="Q59" i="5" s="1"/>
  <c r="R70" i="5"/>
  <c r="R60" i="5"/>
  <c r="R59" i="5"/>
  <c r="BB61" i="5"/>
  <c r="BB65" i="5"/>
  <c r="BB66" i="5"/>
  <c r="BB67" i="5"/>
  <c r="BB68" i="5"/>
  <c r="BB69" i="5"/>
  <c r="BB71" i="5"/>
  <c r="BB72" i="5"/>
  <c r="BB73" i="5"/>
  <c r="BB74" i="5"/>
  <c r="BB75" i="5"/>
  <c r="BB76" i="5"/>
  <c r="BB77" i="5"/>
  <c r="BB7" i="5"/>
  <c r="BB8" i="5"/>
  <c r="BB9" i="5"/>
  <c r="BB10" i="5"/>
  <c r="O11" i="5"/>
  <c r="P11" i="5"/>
  <c r="Q11" i="5"/>
  <c r="R11" i="5"/>
  <c r="BB11" i="5" s="1"/>
  <c r="BB12" i="5"/>
  <c r="BB13" i="5"/>
  <c r="BB14" i="5"/>
  <c r="BB15" i="5"/>
  <c r="BB16" i="5"/>
  <c r="BB17" i="5"/>
  <c r="O19" i="5"/>
  <c r="BB19" i="5" s="1"/>
  <c r="O27" i="5"/>
  <c r="P19" i="5"/>
  <c r="P27" i="5"/>
  <c r="P18" i="5" s="1"/>
  <c r="P5" i="5" s="1"/>
  <c r="P4" i="5" s="1"/>
  <c r="Q19" i="5"/>
  <c r="Q27" i="5"/>
  <c r="Q18" i="5"/>
  <c r="Q5" i="5" s="1"/>
  <c r="R19" i="5"/>
  <c r="R18" i="5" s="1"/>
  <c r="R27" i="5"/>
  <c r="BB20" i="5"/>
  <c r="BB21" i="5"/>
  <c r="BB22" i="5"/>
  <c r="BB23" i="5"/>
  <c r="BB24" i="5"/>
  <c r="BB25" i="5"/>
  <c r="BB26" i="5"/>
  <c r="BB28" i="5"/>
  <c r="BB29" i="5"/>
  <c r="BB30" i="5"/>
  <c r="O31" i="5"/>
  <c r="P31" i="5"/>
  <c r="Q31" i="5"/>
  <c r="R31" i="5"/>
  <c r="BB31" i="5" s="1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O56" i="5"/>
  <c r="O50" i="5"/>
  <c r="O49" i="5" s="1"/>
  <c r="P56" i="5"/>
  <c r="P50" i="5"/>
  <c r="P49" i="5"/>
  <c r="Q56" i="5"/>
  <c r="Q50" i="5"/>
  <c r="Q49" i="5" s="1"/>
  <c r="R56" i="5"/>
  <c r="R50" i="5"/>
  <c r="R49" i="5" s="1"/>
  <c r="BB50" i="5"/>
  <c r="BB51" i="5"/>
  <c r="BB52" i="5"/>
  <c r="BB53" i="5"/>
  <c r="BB56" i="5"/>
  <c r="BB57" i="5"/>
  <c r="BA76" i="5"/>
  <c r="BA77" i="5"/>
  <c r="BA78" i="5"/>
  <c r="BA79" i="5"/>
  <c r="K60" i="5"/>
  <c r="L60" i="5"/>
  <c r="M60" i="5"/>
  <c r="BA60" i="5" s="1"/>
  <c r="N60" i="5"/>
  <c r="N59" i="5" s="1"/>
  <c r="BA61" i="5"/>
  <c r="BA65" i="5"/>
  <c r="BA66" i="5"/>
  <c r="BA67" i="5"/>
  <c r="BA68" i="5"/>
  <c r="BA69" i="5"/>
  <c r="K70" i="5"/>
  <c r="L70" i="5"/>
  <c r="M70" i="5"/>
  <c r="N70" i="5"/>
  <c r="BA70" i="5" s="1"/>
  <c r="BA71" i="5"/>
  <c r="BA72" i="5"/>
  <c r="BA73" i="5"/>
  <c r="BA74" i="5"/>
  <c r="BA75" i="5"/>
  <c r="BA44" i="5"/>
  <c r="BA45" i="5"/>
  <c r="BA46" i="5"/>
  <c r="BA47" i="5"/>
  <c r="BA48" i="5"/>
  <c r="K56" i="5"/>
  <c r="BA56" i="5" s="1"/>
  <c r="K50" i="5"/>
  <c r="K49" i="5" s="1"/>
  <c r="BA49" i="5" s="1"/>
  <c r="L56" i="5"/>
  <c r="L50" i="5"/>
  <c r="L49" i="5" s="1"/>
  <c r="M56" i="5"/>
  <c r="M50" i="5"/>
  <c r="M49" i="5"/>
  <c r="N56" i="5"/>
  <c r="N49" i="5" s="1"/>
  <c r="N50" i="5"/>
  <c r="BA51" i="5"/>
  <c r="BA52" i="5"/>
  <c r="BA53" i="5"/>
  <c r="BA57" i="5"/>
  <c r="BA58" i="5"/>
  <c r="K59" i="5"/>
  <c r="L59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7" i="5"/>
  <c r="BA8" i="5"/>
  <c r="BA9" i="5"/>
  <c r="BA10" i="5"/>
  <c r="K11" i="5"/>
  <c r="L11" i="5"/>
  <c r="M11" i="5"/>
  <c r="N11" i="5"/>
  <c r="BA12" i="5"/>
  <c r="BA13" i="5"/>
  <c r="BA14" i="5"/>
  <c r="BA15" i="5"/>
  <c r="BA16" i="5"/>
  <c r="BA17" i="5"/>
  <c r="K19" i="5"/>
  <c r="K27" i="5"/>
  <c r="L19" i="5"/>
  <c r="L27" i="5"/>
  <c r="M19" i="5"/>
  <c r="M27" i="5"/>
  <c r="M18" i="5"/>
  <c r="M5" i="5" s="1"/>
  <c r="N19" i="5"/>
  <c r="N18" i="5" s="1"/>
  <c r="N27" i="5"/>
  <c r="BA20" i="5"/>
  <c r="BA21" i="5"/>
  <c r="BA22" i="5"/>
  <c r="BA23" i="5"/>
  <c r="BA24" i="5"/>
  <c r="BA25" i="5"/>
  <c r="BA26" i="5"/>
  <c r="BA28" i="5"/>
  <c r="BA29" i="5"/>
  <c r="BA30" i="5"/>
  <c r="K31" i="5"/>
  <c r="L31" i="5"/>
  <c r="M31" i="5"/>
  <c r="N31" i="5"/>
  <c r="BA31" i="5" s="1"/>
  <c r="AZ78" i="5"/>
  <c r="AZ79" i="5"/>
  <c r="AZ65" i="5"/>
  <c r="AZ66" i="5"/>
  <c r="AZ67" i="5"/>
  <c r="AZ68" i="5"/>
  <c r="AZ69" i="5"/>
  <c r="G70" i="5"/>
  <c r="H70" i="5"/>
  <c r="I70" i="5"/>
  <c r="J70" i="5"/>
  <c r="AZ70" i="5" s="1"/>
  <c r="AZ71" i="5"/>
  <c r="AZ72" i="5"/>
  <c r="AZ73" i="5"/>
  <c r="AZ74" i="5"/>
  <c r="AZ75" i="5"/>
  <c r="AZ76" i="5"/>
  <c r="AZ77" i="5"/>
  <c r="AZ47" i="5"/>
  <c r="AZ48" i="5"/>
  <c r="G56" i="5"/>
  <c r="G50" i="5"/>
  <c r="G49" i="5" s="1"/>
  <c r="H56" i="5"/>
  <c r="H50" i="5"/>
  <c r="H49" i="5"/>
  <c r="I56" i="5"/>
  <c r="I50" i="5"/>
  <c r="I49" i="5" s="1"/>
  <c r="J56" i="5"/>
  <c r="J50" i="5"/>
  <c r="AZ50" i="5"/>
  <c r="AZ51" i="5"/>
  <c r="AZ52" i="5"/>
  <c r="AZ53" i="5"/>
  <c r="AZ56" i="5"/>
  <c r="AZ57" i="5"/>
  <c r="AZ58" i="5"/>
  <c r="G60" i="5"/>
  <c r="G59" i="5"/>
  <c r="H60" i="5"/>
  <c r="H59" i="5" s="1"/>
  <c r="I60" i="5"/>
  <c r="I59" i="5"/>
  <c r="J60" i="5"/>
  <c r="J59" i="5" s="1"/>
  <c r="AZ60" i="5"/>
  <c r="AZ61" i="5"/>
  <c r="AZ33" i="5"/>
  <c r="AZ34" i="5"/>
  <c r="AZ35" i="5"/>
  <c r="AZ36" i="5"/>
  <c r="AZ37" i="5"/>
  <c r="AZ38" i="5"/>
  <c r="AZ39" i="5"/>
  <c r="AZ40" i="5"/>
  <c r="AZ41" i="5"/>
  <c r="AZ42" i="5"/>
  <c r="AZ43" i="5"/>
  <c r="AZ44" i="5"/>
  <c r="AZ45" i="5"/>
  <c r="AZ46" i="5"/>
  <c r="AZ17" i="5"/>
  <c r="G19" i="5"/>
  <c r="G27" i="5"/>
  <c r="H19" i="5"/>
  <c r="H18" i="5" s="1"/>
  <c r="H5" i="5" s="1"/>
  <c r="H4" i="5" s="1"/>
  <c r="H27" i="5"/>
  <c r="AZ27" i="5" s="1"/>
  <c r="I19" i="5"/>
  <c r="I27" i="5"/>
  <c r="I18" i="5" s="1"/>
  <c r="J19" i="5"/>
  <c r="J27" i="5"/>
  <c r="J18" i="5"/>
  <c r="J5" i="5" s="1"/>
  <c r="AZ20" i="5"/>
  <c r="AZ21" i="5"/>
  <c r="AZ22" i="5"/>
  <c r="AZ23" i="5"/>
  <c r="AZ24" i="5"/>
  <c r="AZ25" i="5"/>
  <c r="AZ26" i="5"/>
  <c r="AZ28" i="5"/>
  <c r="AZ29" i="5"/>
  <c r="AZ30" i="5"/>
  <c r="G31" i="5"/>
  <c r="H31" i="5"/>
  <c r="I31" i="5"/>
  <c r="J31" i="5"/>
  <c r="AZ32" i="5"/>
  <c r="AZ7" i="5"/>
  <c r="AZ8" i="5"/>
  <c r="AZ9" i="5"/>
  <c r="AZ10" i="5"/>
  <c r="G11" i="5"/>
  <c r="H11" i="5"/>
  <c r="I11" i="5"/>
  <c r="J11" i="5"/>
  <c r="AZ11" i="5"/>
  <c r="AZ12" i="5"/>
  <c r="AZ13" i="5"/>
  <c r="AZ14" i="5"/>
  <c r="AZ15" i="5"/>
  <c r="AZ16" i="5"/>
  <c r="AB4" i="5"/>
  <c r="AD4" i="5"/>
  <c r="Y4" i="5"/>
  <c r="T4" i="5"/>
  <c r="V4" i="5"/>
  <c r="Q4" i="5"/>
  <c r="C56" i="5"/>
  <c r="C49" i="5" s="1"/>
  <c r="C50" i="5"/>
  <c r="C70" i="5"/>
  <c r="AY70" i="5" s="1"/>
  <c r="C60" i="5"/>
  <c r="C59" i="5" s="1"/>
  <c r="C31" i="5"/>
  <c r="C19" i="5"/>
  <c r="C27" i="5"/>
  <c r="C11" i="5"/>
  <c r="D56" i="5"/>
  <c r="D50" i="5"/>
  <c r="D49" i="5"/>
  <c r="D70" i="5"/>
  <c r="D59" i="5" s="1"/>
  <c r="D60" i="5"/>
  <c r="D31" i="5"/>
  <c r="AY31" i="5" s="1"/>
  <c r="D19" i="5"/>
  <c r="D18" i="5" s="1"/>
  <c r="D27" i="5"/>
  <c r="D11" i="5"/>
  <c r="E56" i="5"/>
  <c r="E50" i="5"/>
  <c r="E49" i="5" s="1"/>
  <c r="E70" i="5"/>
  <c r="E60" i="5"/>
  <c r="E59" i="5"/>
  <c r="E31" i="5"/>
  <c r="E19" i="5"/>
  <c r="E27" i="5"/>
  <c r="E18" i="5"/>
  <c r="E11" i="5"/>
  <c r="E5" i="5" s="1"/>
  <c r="E4" i="5" s="1"/>
  <c r="F56" i="5"/>
  <c r="F50" i="5"/>
  <c r="F70" i="5"/>
  <c r="F60" i="5"/>
  <c r="F31" i="5"/>
  <c r="F19" i="5"/>
  <c r="F27" i="5"/>
  <c r="F18" i="5" s="1"/>
  <c r="F11" i="5"/>
  <c r="F5" i="5" s="1"/>
  <c r="AY72" i="5"/>
  <c r="AY73" i="5"/>
  <c r="AY74" i="5"/>
  <c r="AY75" i="5"/>
  <c r="AY76" i="5"/>
  <c r="AY77" i="5"/>
  <c r="AY78" i="5"/>
  <c r="AY79" i="5"/>
  <c r="AY58" i="5"/>
  <c r="AY61" i="5"/>
  <c r="AY65" i="5"/>
  <c r="AY66" i="5"/>
  <c r="AY67" i="5"/>
  <c r="AY68" i="5"/>
  <c r="AY69" i="5"/>
  <c r="AY71" i="5"/>
  <c r="AY48" i="5"/>
  <c r="AY51" i="5"/>
  <c r="AY52" i="5"/>
  <c r="AY53" i="5"/>
  <c r="AY56" i="5"/>
  <c r="AY57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17" i="5"/>
  <c r="AY20" i="5"/>
  <c r="AY21" i="5"/>
  <c r="AY22" i="5"/>
  <c r="AY23" i="5"/>
  <c r="AY24" i="5"/>
  <c r="AY25" i="5"/>
  <c r="AY26" i="5"/>
  <c r="AY28" i="5"/>
  <c r="AY29" i="5"/>
  <c r="AY30" i="5"/>
  <c r="AY32" i="5"/>
  <c r="AY7" i="5"/>
  <c r="AY8" i="5"/>
  <c r="AY9" i="5"/>
  <c r="AY10" i="5"/>
  <c r="AY12" i="5"/>
  <c r="AY13" i="5"/>
  <c r="AY14" i="5"/>
  <c r="AY15" i="5"/>
  <c r="AY16" i="5"/>
  <c r="BG6" i="5"/>
  <c r="BF6" i="5"/>
  <c r="BE6" i="5"/>
  <c r="BD6" i="5"/>
  <c r="BC6" i="5"/>
  <c r="BB6" i="5"/>
  <c r="BA6" i="5"/>
  <c r="AZ6" i="5"/>
  <c r="AY6" i="5"/>
  <c r="F59" i="5" l="1"/>
  <c r="AY59" i="5" s="1"/>
  <c r="AY60" i="5"/>
  <c r="AY50" i="5"/>
  <c r="AY49" i="5"/>
  <c r="G5" i="5"/>
  <c r="AZ31" i="5"/>
  <c r="AZ19" i="5"/>
  <c r="L18" i="5"/>
  <c r="L5" i="5" s="1"/>
  <c r="L4" i="5" s="1"/>
  <c r="BA27" i="5"/>
  <c r="BB49" i="5"/>
  <c r="BB59" i="5"/>
  <c r="BC59" i="5"/>
  <c r="X4" i="5"/>
  <c r="BF49" i="5"/>
  <c r="BH5" i="5"/>
  <c r="M4" i="5"/>
  <c r="BE49" i="5"/>
  <c r="AC4" i="5"/>
  <c r="BE18" i="5"/>
  <c r="AA5" i="5"/>
  <c r="AH4" i="5"/>
  <c r="AZ59" i="5"/>
  <c r="BA11" i="5"/>
  <c r="N5" i="5"/>
  <c r="N4" i="5" s="1"/>
  <c r="U5" i="5"/>
  <c r="U4" i="5" s="1"/>
  <c r="BD59" i="5"/>
  <c r="BD49" i="5"/>
  <c r="AY27" i="5"/>
  <c r="F49" i="5"/>
  <c r="D5" i="5"/>
  <c r="D4" i="5" s="1"/>
  <c r="AY11" i="5"/>
  <c r="C18" i="5"/>
  <c r="AY19" i="5"/>
  <c r="I5" i="5"/>
  <c r="I4" i="5" s="1"/>
  <c r="J49" i="5"/>
  <c r="AZ49" i="5" s="1"/>
  <c r="BA19" i="5"/>
  <c r="K18" i="5"/>
  <c r="AF4" i="5"/>
  <c r="AZ47" i="6"/>
  <c r="BF47" i="6"/>
  <c r="AI43" i="6"/>
  <c r="BG45" i="6"/>
  <c r="E18" i="9"/>
  <c r="E31" i="9" s="1"/>
  <c r="AY5" i="9"/>
  <c r="Z31" i="9"/>
  <c r="AF30" i="9"/>
  <c r="AF31" i="9" s="1"/>
  <c r="BF25" i="9"/>
  <c r="AG18" i="9"/>
  <c r="BF5" i="9"/>
  <c r="AP59" i="5"/>
  <c r="BH70" i="5"/>
  <c r="BI46" i="6"/>
  <c r="BI31" i="5"/>
  <c r="C69" i="6"/>
  <c r="AY69" i="6" s="1"/>
  <c r="AY72" i="6"/>
  <c r="G69" i="6"/>
  <c r="AZ69" i="6" s="1"/>
  <c r="AZ72" i="6"/>
  <c r="BB69" i="6"/>
  <c r="AG5" i="5"/>
  <c r="AG4" i="5" s="1"/>
  <c r="G18" i="5"/>
  <c r="AZ18" i="5" s="1"/>
  <c r="S18" i="5"/>
  <c r="BE60" i="5"/>
  <c r="BE50" i="5"/>
  <c r="AE18" i="5"/>
  <c r="BA60" i="6"/>
  <c r="L4" i="6"/>
  <c r="BA43" i="6"/>
  <c r="K4" i="6"/>
  <c r="BC60" i="6"/>
  <c r="V4" i="6"/>
  <c r="BC43" i="6"/>
  <c r="BE60" i="6"/>
  <c r="AB4" i="6"/>
  <c r="BE43" i="6"/>
  <c r="BG60" i="6"/>
  <c r="AJ43" i="6"/>
  <c r="AY20" i="9"/>
  <c r="D30" i="9"/>
  <c r="U31" i="9"/>
  <c r="Z40" i="9"/>
  <c r="Z44" i="9" s="1"/>
  <c r="AM4" i="5"/>
  <c r="AO18" i="5"/>
  <c r="AO5" i="5" s="1"/>
  <c r="BH27" i="5"/>
  <c r="AY47" i="6"/>
  <c r="BD69" i="6"/>
  <c r="M59" i="5"/>
  <c r="BA59" i="5" s="1"/>
  <c r="O18" i="5"/>
  <c r="BB60" i="5"/>
  <c r="BC11" i="5"/>
  <c r="W18" i="5"/>
  <c r="O4" i="6"/>
  <c r="BA69" i="6"/>
  <c r="S69" i="6"/>
  <c r="AA69" i="6"/>
  <c r="BE69" i="6" s="1"/>
  <c r="AK69" i="6"/>
  <c r="AK4" i="6" s="1"/>
  <c r="AY30" i="9"/>
  <c r="P31" i="9"/>
  <c r="P40" i="9" s="1"/>
  <c r="P44" i="9" s="1"/>
  <c r="BC20" i="9"/>
  <c r="T30" i="9"/>
  <c r="AP4" i="10"/>
  <c r="R5" i="5"/>
  <c r="R4" i="5" s="1"/>
  <c r="Z5" i="5"/>
  <c r="Z4" i="5" s="1"/>
  <c r="BA50" i="5"/>
  <c r="BB27" i="5"/>
  <c r="BC60" i="5"/>
  <c r="BC50" i="5"/>
  <c r="BD27" i="5"/>
  <c r="BF60" i="5"/>
  <c r="BF50" i="5"/>
  <c r="C43" i="6"/>
  <c r="G43" i="6"/>
  <c r="BB43" i="6"/>
  <c r="Z4" i="6"/>
  <c r="BD43" i="6"/>
  <c r="W4" i="6"/>
  <c r="BD4" i="6" s="1"/>
  <c r="AF43" i="6"/>
  <c r="AF4" i="6" s="1"/>
  <c r="BF45" i="6"/>
  <c r="BC30" i="9"/>
  <c r="AA18" i="9"/>
  <c r="BE18" i="9" s="1"/>
  <c r="BE5" i="9"/>
  <c r="BC5" i="6"/>
  <c r="U4" i="6"/>
  <c r="BB5" i="6"/>
  <c r="P4" i="6"/>
  <c r="BF52" i="6"/>
  <c r="BG72" i="6"/>
  <c r="BG52" i="6"/>
  <c r="D31" i="9"/>
  <c r="J31" i="9"/>
  <c r="AZ10" i="9"/>
  <c r="N18" i="9"/>
  <c r="N31" i="9" s="1"/>
  <c r="BA5" i="9"/>
  <c r="R30" i="9"/>
  <c r="R18" i="9"/>
  <c r="R31" i="9" s="1"/>
  <c r="R40" i="9" s="1"/>
  <c r="R44" i="9" s="1"/>
  <c r="T31" i="9"/>
  <c r="AC30" i="9"/>
  <c r="AC31" i="9"/>
  <c r="BF33" i="9"/>
  <c r="BF10" i="9"/>
  <c r="AE19" i="10"/>
  <c r="BF26" i="10"/>
  <c r="AA19" i="10"/>
  <c r="BE19" i="10" s="1"/>
  <c r="BE26" i="10"/>
  <c r="W19" i="10"/>
  <c r="BD26" i="10"/>
  <c r="BD12" i="10"/>
  <c r="T4" i="10"/>
  <c r="BC12" i="10"/>
  <c r="O19" i="10"/>
  <c r="O4" i="10" s="1"/>
  <c r="BB4" i="10" s="1"/>
  <c r="BB26" i="10"/>
  <c r="BB12" i="10"/>
  <c r="K19" i="10"/>
  <c r="BA19" i="10" s="1"/>
  <c r="BA26" i="10"/>
  <c r="J4" i="10"/>
  <c r="G19" i="10"/>
  <c r="G4" i="10" s="1"/>
  <c r="AZ26" i="10"/>
  <c r="AZ12" i="10"/>
  <c r="F4" i="10"/>
  <c r="AK4" i="10"/>
  <c r="BG12" i="10"/>
  <c r="AI4" i="10"/>
  <c r="AG4" i="10"/>
  <c r="AN49" i="5"/>
  <c r="BH50" i="5"/>
  <c r="AM19" i="10"/>
  <c r="BH26" i="10"/>
  <c r="BH40" i="10"/>
  <c r="AO33" i="10"/>
  <c r="AO4" i="10" s="1"/>
  <c r="BA72" i="6"/>
  <c r="BB72" i="6"/>
  <c r="BC72" i="6"/>
  <c r="BD72" i="6"/>
  <c r="BE72" i="6"/>
  <c r="BF78" i="6"/>
  <c r="BG73" i="6"/>
  <c r="AY33" i="9"/>
  <c r="F18" i="9"/>
  <c r="F31" i="9" s="1"/>
  <c r="F40" i="9" s="1"/>
  <c r="F44" i="9" s="1"/>
  <c r="C18" i="9"/>
  <c r="I18" i="9"/>
  <c r="I31" i="9" s="1"/>
  <c r="N40" i="9"/>
  <c r="N44" i="9" s="1"/>
  <c r="BA25" i="9"/>
  <c r="M30" i="9"/>
  <c r="M31" i="9" s="1"/>
  <c r="M40" i="9" s="1"/>
  <c r="M44" i="9" s="1"/>
  <c r="BB20" i="9"/>
  <c r="Q18" i="9"/>
  <c r="BB18" i="9" s="1"/>
  <c r="BC33" i="9"/>
  <c r="V18" i="9"/>
  <c r="V31" i="9" s="1"/>
  <c r="S18" i="9"/>
  <c r="BD25" i="9"/>
  <c r="X30" i="9"/>
  <c r="Y18" i="9"/>
  <c r="Y31" i="9" s="1"/>
  <c r="AB30" i="9"/>
  <c r="AB31" i="9"/>
  <c r="AB40" i="9" s="1"/>
  <c r="AI30" i="9"/>
  <c r="BG20" i="9"/>
  <c r="AF19" i="10"/>
  <c r="AF4" i="10" s="1"/>
  <c r="BF20" i="10"/>
  <c r="BD20" i="10"/>
  <c r="X19" i="10"/>
  <c r="W4" i="10"/>
  <c r="BC20" i="10"/>
  <c r="T19" i="10"/>
  <c r="BC19" i="10" s="1"/>
  <c r="S4" i="10"/>
  <c r="P19" i="10"/>
  <c r="P4" i="10" s="1"/>
  <c r="BB20" i="10"/>
  <c r="AZ20" i="10"/>
  <c r="H19" i="10"/>
  <c r="H4" i="10" s="1"/>
  <c r="AY20" i="10"/>
  <c r="D19" i="10"/>
  <c r="AY19" i="10" s="1"/>
  <c r="AJ4" i="10"/>
  <c r="BG20" i="10"/>
  <c r="AI19" i="10"/>
  <c r="BG19" i="10" s="1"/>
  <c r="AJ4" i="5"/>
  <c r="AI5" i="5"/>
  <c r="AP18" i="5"/>
  <c r="AP5" i="5" s="1"/>
  <c r="BH19" i="5"/>
  <c r="BH49" i="5"/>
  <c r="BH59" i="5"/>
  <c r="BF86" i="6"/>
  <c r="AE43" i="6"/>
  <c r="BG86" i="6"/>
  <c r="BG78" i="6"/>
  <c r="AY25" i="9"/>
  <c r="AZ33" i="9"/>
  <c r="AZ25" i="9"/>
  <c r="L30" i="9"/>
  <c r="L31" i="9" s="1"/>
  <c r="L40" i="9" s="1"/>
  <c r="L44" i="9" s="1"/>
  <c r="BB10" i="9"/>
  <c r="V40" i="9"/>
  <c r="V44" i="9" s="1"/>
  <c r="BC25" i="9"/>
  <c r="BD33" i="9"/>
  <c r="BD20" i="9"/>
  <c r="X18" i="9"/>
  <c r="BE20" i="9"/>
  <c r="AH31" i="9"/>
  <c r="AH40" i="9" s="1"/>
  <c r="AH44" i="9" s="1"/>
  <c r="AE18" i="9"/>
  <c r="BG25" i="9"/>
  <c r="AY26" i="10"/>
  <c r="C4" i="10"/>
  <c r="AB33" i="10"/>
  <c r="BE33" i="10" s="1"/>
  <c r="BE40" i="10"/>
  <c r="X33" i="10"/>
  <c r="BD33" i="10" s="1"/>
  <c r="BD40" i="10"/>
  <c r="T33" i="10"/>
  <c r="BC33" i="10" s="1"/>
  <c r="BC40" i="10"/>
  <c r="BB33" i="10"/>
  <c r="L33" i="10"/>
  <c r="BA33" i="10" s="1"/>
  <c r="BA40" i="10"/>
  <c r="H33" i="10"/>
  <c r="AZ33" i="10" s="1"/>
  <c r="AZ40" i="10"/>
  <c r="D33" i="10"/>
  <c r="AY33" i="10" s="1"/>
  <c r="AY40" i="10"/>
  <c r="AI33" i="10"/>
  <c r="BG33" i="10" s="1"/>
  <c r="BG40" i="10"/>
  <c r="AL5" i="5"/>
  <c r="AL4" i="5" s="1"/>
  <c r="AN4" i="5"/>
  <c r="AO59" i="5"/>
  <c r="BH60" i="5"/>
  <c r="BH33" i="10"/>
  <c r="AN4" i="10"/>
  <c r="BH12" i="10"/>
  <c r="AL30" i="9"/>
  <c r="AL31" i="9" s="1"/>
  <c r="AL40" i="9" s="1"/>
  <c r="AL44" i="9" s="1"/>
  <c r="AJ18" i="9"/>
  <c r="AP30" i="9"/>
  <c r="BH25" i="9"/>
  <c r="AO43" i="6"/>
  <c r="AO4" i="6" s="1"/>
  <c r="BH47" i="6"/>
  <c r="BH78" i="6"/>
  <c r="BI60" i="6"/>
  <c r="BI40" i="10"/>
  <c r="BI20" i="10"/>
  <c r="AR19" i="10"/>
  <c r="BI16" i="10"/>
  <c r="BI5" i="10"/>
  <c r="AR5" i="5"/>
  <c r="BI27" i="5"/>
  <c r="AK30" i="9"/>
  <c r="AK31" i="9" s="1"/>
  <c r="BH10" i="9"/>
  <c r="AP43" i="6"/>
  <c r="BI86" i="6"/>
  <c r="AT59" i="5"/>
  <c r="BI70" i="5"/>
  <c r="AT19" i="10"/>
  <c r="BI19" i="5"/>
  <c r="BI5" i="9"/>
  <c r="BH86" i="6"/>
  <c r="AS18" i="9"/>
  <c r="AS31" i="9" s="1"/>
  <c r="BI36" i="9"/>
  <c r="AQ49" i="5"/>
  <c r="BI49" i="5" s="1"/>
  <c r="BH33" i="9"/>
  <c r="AO69" i="6"/>
  <c r="AP69" i="6"/>
  <c r="BH69" i="6" s="1"/>
  <c r="BH6" i="6"/>
  <c r="BH5" i="6"/>
  <c r="AM4" i="6"/>
  <c r="AS43" i="6"/>
  <c r="AS4" i="6" s="1"/>
  <c r="BI47" i="6"/>
  <c r="AN43" i="6"/>
  <c r="AN4" i="6" s="1"/>
  <c r="AR43" i="6"/>
  <c r="BH52" i="6"/>
  <c r="BH72" i="6"/>
  <c r="AR69" i="6"/>
  <c r="BI78" i="6"/>
  <c r="BI73" i="6"/>
  <c r="BI72" i="6"/>
  <c r="AP4" i="6"/>
  <c r="BI45" i="6"/>
  <c r="BI52" i="6"/>
  <c r="AQ43" i="6"/>
  <c r="BI33" i="9"/>
  <c r="AT30" i="9"/>
  <c r="BI25" i="9"/>
  <c r="AR30" i="9"/>
  <c r="AR18" i="9"/>
  <c r="AR31" i="9" s="1"/>
  <c r="AR40" i="9" s="1"/>
  <c r="AR44" i="9" s="1"/>
  <c r="BI10" i="9"/>
  <c r="AQ18" i="9"/>
  <c r="AS69" i="6"/>
  <c r="AT69" i="6"/>
  <c r="AQ69" i="6"/>
  <c r="BI69" i="6" s="1"/>
  <c r="AT43" i="6"/>
  <c r="AT4" i="6" s="1"/>
  <c r="BI6" i="6"/>
  <c r="BI5" i="6"/>
  <c r="AQ33" i="10"/>
  <c r="BI33" i="10" s="1"/>
  <c r="AR4" i="10"/>
  <c r="BI19" i="10"/>
  <c r="BI23" i="10"/>
  <c r="AS4" i="10"/>
  <c r="AT4" i="10"/>
  <c r="AR59" i="5"/>
  <c r="AQ59" i="5"/>
  <c r="BI60" i="5"/>
  <c r="BI50" i="5"/>
  <c r="AS18" i="5"/>
  <c r="AS5" i="5" s="1"/>
  <c r="AS4" i="5" s="1"/>
  <c r="AT18" i="5"/>
  <c r="AT5" i="5" s="1"/>
  <c r="AT4" i="5" s="1"/>
  <c r="AQ18" i="5"/>
  <c r="BD18" i="9"/>
  <c r="AN31" i="9"/>
  <c r="AN40" i="9" s="1"/>
  <c r="AN44" i="9" s="1"/>
  <c r="AM31" i="9"/>
  <c r="O31" i="9"/>
  <c r="O40" i="9" s="1"/>
  <c r="O44" i="9" s="1"/>
  <c r="AY18" i="9"/>
  <c r="C31" i="9"/>
  <c r="BF18" i="9"/>
  <c r="AE31" i="9"/>
  <c r="AD31" i="9"/>
  <c r="AP31" i="9"/>
  <c r="BG18" i="9"/>
  <c r="AI31" i="9"/>
  <c r="AI40" i="9" s="1"/>
  <c r="AI44" i="9" s="1"/>
  <c r="BC18" i="9"/>
  <c r="S31" i="9"/>
  <c r="BH30" i="9"/>
  <c r="I40" i="9"/>
  <c r="I44" i="9" s="1"/>
  <c r="K18" i="9"/>
  <c r="AT18" i="9"/>
  <c r="AT31" i="9" s="1"/>
  <c r="AT40" i="9" s="1"/>
  <c r="AT44" i="9" s="1"/>
  <c r="AQ30" i="9"/>
  <c r="BI30" i="9" s="1"/>
  <c r="Y40" i="9"/>
  <c r="Y44" i="9" s="1"/>
  <c r="AZ5" i="9"/>
  <c r="G30" i="9"/>
  <c r="AZ30" i="9" s="1"/>
  <c r="BA33" i="9"/>
  <c r="AD40" i="9"/>
  <c r="AD44" i="9" s="1"/>
  <c r="BE33" i="9"/>
  <c r="BH5" i="9"/>
  <c r="BD36" i="9"/>
  <c r="W30" i="9"/>
  <c r="AC40" i="9"/>
  <c r="AC44" i="9" s="1"/>
  <c r="AP40" i="9"/>
  <c r="AP44" i="9" s="1"/>
  <c r="BB5" i="9"/>
  <c r="H18" i="9"/>
  <c r="H31" i="9" s="1"/>
  <c r="H40" i="9" s="1"/>
  <c r="H44" i="9" s="1"/>
  <c r="BA36" i="9"/>
  <c r="K30" i="9"/>
  <c r="BA30" i="9" s="1"/>
  <c r="AK40" i="9"/>
  <c r="AK44" i="9" s="1"/>
  <c r="BG33" i="9"/>
  <c r="BI20" i="9"/>
  <c r="BC5" i="9"/>
  <c r="BB33" i="9"/>
  <c r="Q30" i="9"/>
  <c r="Q31" i="9" s="1"/>
  <c r="Q40" i="9" s="1"/>
  <c r="AA30" i="9"/>
  <c r="BE30" i="9" s="1"/>
  <c r="AG30" i="9"/>
  <c r="AG31" i="9" s="1"/>
  <c r="AG40" i="9" s="1"/>
  <c r="AG44" i="9" s="1"/>
  <c r="BG36" i="9"/>
  <c r="AJ30" i="9"/>
  <c r="BG30" i="9" s="1"/>
  <c r="BD5" i="9"/>
  <c r="E40" i="9"/>
  <c r="E44" i="9" s="1"/>
  <c r="J40" i="9"/>
  <c r="J44" i="9" s="1"/>
  <c r="U40" i="9"/>
  <c r="U44" i="9" s="1"/>
  <c r="AO18" i="9"/>
  <c r="AO31" i="9" s="1"/>
  <c r="AO40" i="9" s="1"/>
  <c r="AO44" i="9" s="1"/>
  <c r="BE36" i="9"/>
  <c r="BH36" i="9"/>
  <c r="AY36" i="9"/>
  <c r="BF36" i="9"/>
  <c r="BC36" i="9"/>
  <c r="T40" i="9"/>
  <c r="T44" i="9" s="1"/>
  <c r="S40" i="9"/>
  <c r="AS40" i="9"/>
  <c r="AS44" i="9" s="1"/>
  <c r="D40" i="9"/>
  <c r="D44" i="9" s="1"/>
  <c r="AF40" i="9"/>
  <c r="AF44" i="9" s="1"/>
  <c r="C40" i="9"/>
  <c r="C44" i="9" s="1"/>
  <c r="AJ69" i="6"/>
  <c r="AI69" i="6"/>
  <c r="BG69" i="6" s="1"/>
  <c r="AJ4" i="6"/>
  <c r="AL4" i="6"/>
  <c r="BG43" i="6"/>
  <c r="AE69" i="6"/>
  <c r="BF69" i="6" s="1"/>
  <c r="BF72" i="6"/>
  <c r="AH4" i="6"/>
  <c r="AG4" i="6"/>
  <c r="BF43" i="6"/>
  <c r="AZ4" i="10" l="1"/>
  <c r="BC4" i="10"/>
  <c r="BG4" i="10"/>
  <c r="BF19" i="10"/>
  <c r="BD30" i="9"/>
  <c r="AA31" i="9"/>
  <c r="BC31" i="9"/>
  <c r="BF30" i="9"/>
  <c r="W31" i="9"/>
  <c r="AQ4" i="10"/>
  <c r="BH43" i="6"/>
  <c r="X31" i="9"/>
  <c r="X40" i="9" s="1"/>
  <c r="X44" i="9" s="1"/>
  <c r="AY43" i="6"/>
  <c r="C4" i="6"/>
  <c r="AY4" i="6" s="1"/>
  <c r="AA4" i="10"/>
  <c r="BD18" i="5"/>
  <c r="W5" i="5"/>
  <c r="AO4" i="5"/>
  <c r="BA4" i="6"/>
  <c r="BF18" i="5"/>
  <c r="AE5" i="5"/>
  <c r="K5" i="5"/>
  <c r="BA18" i="5"/>
  <c r="J4" i="5"/>
  <c r="L4" i="10"/>
  <c r="AY31" i="9"/>
  <c r="BH31" i="9"/>
  <c r="BH4" i="6"/>
  <c r="AR4" i="6"/>
  <c r="AP4" i="5"/>
  <c r="AE4" i="10"/>
  <c r="BF4" i="10" s="1"/>
  <c r="BH18" i="5"/>
  <c r="BD19" i="10"/>
  <c r="AB4" i="10"/>
  <c r="AI4" i="6"/>
  <c r="BC69" i="6"/>
  <c r="S4" i="6"/>
  <c r="BC4" i="6" s="1"/>
  <c r="BH4" i="5"/>
  <c r="AA4" i="6"/>
  <c r="BE4" i="6" s="1"/>
  <c r="AY18" i="5"/>
  <c r="C5" i="5"/>
  <c r="AY4" i="10"/>
  <c r="AI4" i="5"/>
  <c r="BG4" i="5" s="1"/>
  <c r="BG5" i="5"/>
  <c r="BD4" i="10"/>
  <c r="AM4" i="10"/>
  <c r="BH4" i="10" s="1"/>
  <c r="BH19" i="10"/>
  <c r="D4" i="10"/>
  <c r="AZ19" i="10"/>
  <c r="BB19" i="10"/>
  <c r="X4" i="10"/>
  <c r="AA4" i="5"/>
  <c r="BE4" i="5" s="1"/>
  <c r="BE5" i="5"/>
  <c r="G4" i="5"/>
  <c r="AZ4" i="5" s="1"/>
  <c r="AZ5" i="5"/>
  <c r="AZ43" i="6"/>
  <c r="G4" i="6"/>
  <c r="AZ4" i="6" s="1"/>
  <c r="K4" i="10"/>
  <c r="BA4" i="10" s="1"/>
  <c r="BB4" i="6"/>
  <c r="BB18" i="5"/>
  <c r="O5" i="5"/>
  <c r="BC18" i="5"/>
  <c r="S5" i="5"/>
  <c r="F4" i="5"/>
  <c r="BI43" i="6"/>
  <c r="BI18" i="9"/>
  <c r="AQ4" i="6"/>
  <c r="BI4" i="10"/>
  <c r="BI59" i="5"/>
  <c r="AR4" i="5"/>
  <c r="AQ5" i="5"/>
  <c r="BI18" i="5"/>
  <c r="Q44" i="9"/>
  <c r="BB40" i="9"/>
  <c r="BB45" i="9" s="1"/>
  <c r="BB31" i="9"/>
  <c r="AM40" i="9"/>
  <c r="BH40" i="9" s="1"/>
  <c r="BH45" i="9" s="1"/>
  <c r="AJ31" i="9"/>
  <c r="AJ40" i="9" s="1"/>
  <c r="AJ44" i="9" s="1"/>
  <c r="AA40" i="9"/>
  <c r="AA44" i="9" s="1"/>
  <c r="BE31" i="9"/>
  <c r="G31" i="9"/>
  <c r="BB30" i="9"/>
  <c r="K31" i="9"/>
  <c r="BA18" i="9"/>
  <c r="AZ18" i="9"/>
  <c r="BF31" i="9"/>
  <c r="BH18" i="9"/>
  <c r="AB44" i="9"/>
  <c r="AQ31" i="9"/>
  <c r="BC40" i="9"/>
  <c r="BC45" i="9" s="1"/>
  <c r="S44" i="9"/>
  <c r="AE40" i="9"/>
  <c r="AE44" i="9" s="1"/>
  <c r="AY40" i="9"/>
  <c r="AY45" i="9" s="1"/>
  <c r="BG4" i="6"/>
  <c r="AE4" i="6"/>
  <c r="BF4" i="6"/>
  <c r="BB5" i="5" l="1"/>
  <c r="O4" i="5"/>
  <c r="BB4" i="5" s="1"/>
  <c r="BG40" i="9"/>
  <c r="BG45" i="9" s="1"/>
  <c r="BG31" i="9"/>
  <c r="BI4" i="6"/>
  <c r="S4" i="5"/>
  <c r="BC4" i="5" s="1"/>
  <c r="BC5" i="5"/>
  <c r="BE4" i="10"/>
  <c r="K4" i="5"/>
  <c r="BA4" i="5" s="1"/>
  <c r="BA5" i="5"/>
  <c r="C4" i="5"/>
  <c r="AY4" i="5" s="1"/>
  <c r="AY5" i="5"/>
  <c r="AE4" i="5"/>
  <c r="BF4" i="5" s="1"/>
  <c r="BF5" i="5"/>
  <c r="BD5" i="5"/>
  <c r="W4" i="5"/>
  <c r="BD4" i="5" s="1"/>
  <c r="BD31" i="9"/>
  <c r="W40" i="9"/>
  <c r="AM44" i="9"/>
  <c r="AQ4" i="5"/>
  <c r="BI4" i="5" s="1"/>
  <c r="BI5" i="5"/>
  <c r="BA31" i="9"/>
  <c r="K40" i="9"/>
  <c r="AZ31" i="9"/>
  <c r="G40" i="9"/>
  <c r="BI31" i="9"/>
  <c r="AQ40" i="9"/>
  <c r="BE40" i="9"/>
  <c r="BE45" i="9" s="1"/>
  <c r="BF40" i="9"/>
  <c r="BF45" i="9" s="1"/>
  <c r="W44" i="9" l="1"/>
  <c r="BD40" i="9"/>
  <c r="BD45" i="9" s="1"/>
  <c r="BI40" i="9"/>
  <c r="BI45" i="9" s="1"/>
  <c r="AQ44" i="9"/>
  <c r="AZ40" i="9"/>
  <c r="AZ45" i="9" s="1"/>
  <c r="G44" i="9"/>
  <c r="K44" i="9"/>
  <c r="BA40" i="9"/>
  <c r="BA45" i="9" s="1"/>
</calcChain>
</file>

<file path=xl/sharedStrings.xml><?xml version="1.0" encoding="utf-8"?>
<sst xmlns="http://schemas.openxmlformats.org/spreadsheetml/2006/main" count="3897" uniqueCount="407">
  <si>
    <t>TRANSACTIONS AFFECTING NET WORTH:</t>
  </si>
  <si>
    <t>GOB</t>
  </si>
  <si>
    <t>TRANSACTIONS IN NONFINANCIAL ASSETS:</t>
  </si>
  <si>
    <t>NLB</t>
  </si>
  <si>
    <t>Accounting method: CASH</t>
  </si>
  <si>
    <t>31B</t>
  </si>
  <si>
    <t>311B</t>
  </si>
  <si>
    <t>312B</t>
  </si>
  <si>
    <t>313B</t>
  </si>
  <si>
    <t>314B</t>
  </si>
  <si>
    <t>31A</t>
  </si>
  <si>
    <t>311A</t>
  </si>
  <si>
    <t>312A</t>
  </si>
  <si>
    <t>313A</t>
  </si>
  <si>
    <t>314A</t>
  </si>
  <si>
    <t>TRANSACTIONS IN FINANCIAL ASSETS AND LIABILITIES (Net FINANCING):</t>
  </si>
  <si>
    <t>2</t>
  </si>
  <si>
    <t>21</t>
  </si>
  <si>
    <t>211</t>
  </si>
  <si>
    <t>212</t>
  </si>
  <si>
    <t>2121</t>
  </si>
  <si>
    <t>2122</t>
  </si>
  <si>
    <t>22</t>
  </si>
  <si>
    <t>23</t>
  </si>
  <si>
    <t>24</t>
  </si>
  <si>
    <t>241</t>
  </si>
  <si>
    <t>242</t>
  </si>
  <si>
    <t>243</t>
  </si>
  <si>
    <t>25</t>
  </si>
  <si>
    <t>251</t>
  </si>
  <si>
    <t>252</t>
  </si>
  <si>
    <t>26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</si>
  <si>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</si>
  <si>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</si>
  <si>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</si>
  <si>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</si>
  <si>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</si>
  <si>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</si>
  <si>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</si>
  <si>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</si>
  <si>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</si>
  <si>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</t>
  </si>
  <si>
    <t>271</t>
  </si>
  <si>
    <t>272</t>
  </si>
  <si>
    <t>273</t>
  </si>
  <si>
    <t>28</t>
  </si>
  <si>
    <t>281</t>
  </si>
  <si>
    <t>282</t>
  </si>
  <si>
    <t>2821</t>
  </si>
  <si>
    <t>2822</t>
  </si>
  <si>
    <t>3</t>
  </si>
  <si>
    <t>31</t>
  </si>
  <si>
    <t>311</t>
  </si>
  <si>
    <t>311C</t>
  </si>
  <si>
    <t>3111</t>
  </si>
  <si>
    <t>3111A</t>
  </si>
  <si>
    <t>3111B</t>
  </si>
  <si>
    <t>3111C</t>
  </si>
  <si>
    <t>3112</t>
  </si>
  <si>
    <t>3112A</t>
  </si>
  <si>
    <t>3112B</t>
  </si>
  <si>
    <t>3112C</t>
  </si>
  <si>
    <t>3113</t>
  </si>
  <si>
    <t>3113A</t>
  </si>
  <si>
    <t>3113B</t>
  </si>
  <si>
    <t>3113C</t>
  </si>
  <si>
    <t>312</t>
  </si>
  <si>
    <t>3121</t>
  </si>
  <si>
    <t>Strategic stocks</t>
  </si>
  <si>
    <t>3122</t>
  </si>
  <si>
    <t>Other Inventories</t>
  </si>
  <si>
    <t>313</t>
  </si>
  <si>
    <t>314</t>
  </si>
  <si>
    <t>3141</t>
  </si>
  <si>
    <t>3141A</t>
  </si>
  <si>
    <t>3141B</t>
  </si>
  <si>
    <t>3142</t>
  </si>
  <si>
    <t>3142A</t>
  </si>
  <si>
    <t>3142B</t>
  </si>
  <si>
    <t>3143</t>
  </si>
  <si>
    <t>3143A</t>
  </si>
  <si>
    <t>3143B</t>
  </si>
  <si>
    <t>3144</t>
  </si>
  <si>
    <t>3144A</t>
  </si>
  <si>
    <t>3144B</t>
  </si>
  <si>
    <t>32</t>
  </si>
  <si>
    <t>3202</t>
  </si>
  <si>
    <t>3203</t>
  </si>
  <si>
    <t>3204</t>
  </si>
  <si>
    <t>3205</t>
  </si>
  <si>
    <t>3206</t>
  </si>
  <si>
    <t>3207</t>
  </si>
  <si>
    <t>3208</t>
  </si>
  <si>
    <t>321</t>
  </si>
  <si>
    <t>3212</t>
  </si>
  <si>
    <t>3213</t>
  </si>
  <si>
    <t>3214</t>
  </si>
  <si>
    <t>3215</t>
  </si>
  <si>
    <t>3216</t>
  </si>
  <si>
    <t>3217</t>
  </si>
  <si>
    <t>3218</t>
  </si>
  <si>
    <t>322</t>
  </si>
  <si>
    <t>3222</t>
  </si>
  <si>
    <t>3223</t>
  </si>
  <si>
    <t>3224</t>
  </si>
  <si>
    <t>3225</t>
  </si>
  <si>
    <t>3226</t>
  </si>
  <si>
    <t>3227</t>
  </si>
  <si>
    <t>3228</t>
  </si>
  <si>
    <t>33</t>
  </si>
  <si>
    <t>3302</t>
  </si>
  <si>
    <t>3303</t>
  </si>
  <si>
    <t>3304</t>
  </si>
  <si>
    <t>3305</t>
  </si>
  <si>
    <t>3306</t>
  </si>
  <si>
    <t>3307</t>
  </si>
  <si>
    <t>3308</t>
  </si>
  <si>
    <t>331</t>
  </si>
  <si>
    <t>3312</t>
  </si>
  <si>
    <t>3313</t>
  </si>
  <si>
    <t>3314</t>
  </si>
  <si>
    <t>3315</t>
  </si>
  <si>
    <t>3316</t>
  </si>
  <si>
    <t>3317</t>
  </si>
  <si>
    <t>3318</t>
  </si>
  <si>
    <t>332</t>
  </si>
  <si>
    <t>3322</t>
  </si>
  <si>
    <t>3323</t>
  </si>
  <si>
    <t>3324</t>
  </si>
  <si>
    <t>3325</t>
  </si>
  <si>
    <t>3326</t>
  </si>
  <si>
    <t>3327</t>
  </si>
  <si>
    <t>3328</t>
  </si>
  <si>
    <t>1</t>
  </si>
  <si>
    <t>11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</si>
  <si>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</si>
  <si>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</si>
  <si>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</si>
  <si>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</si>
  <si>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</si>
  <si>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</si>
  <si>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</si>
  <si>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</si>
  <si>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</si>
  <si>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1134</t>
  </si>
  <si>
    <t>1135</t>
  </si>
  <si>
    <t>1136</t>
  </si>
  <si>
    <t>114</t>
  </si>
  <si>
    <t>1141</t>
  </si>
  <si>
    <t>11411</t>
  </si>
  <si>
    <t>11412</t>
  </si>
  <si>
    <t>11413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</si>
  <si>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</si>
  <si>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</si>
  <si>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</si>
  <si>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</si>
  <si>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</si>
  <si>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</si>
  <si>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</si>
  <si>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</si>
  <si>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</si>
  <si>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</si>
  <si>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</si>
  <si>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</si>
  <si>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</si>
  <si>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</si>
  <si>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</si>
  <si>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</si>
  <si>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</si>
  <si>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</si>
  <si>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</si>
  <si>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</si>
  <si>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</si>
  <si>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</si>
  <si>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</si>
  <si>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</si>
  <si>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</si>
  <si>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</si>
  <si>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</si>
  <si>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</si>
  <si>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</si>
  <si>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</si>
  <si>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</si>
  <si>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</si>
  <si>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</si>
  <si>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</si>
  <si>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</si>
  <si>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</t>
  </si>
  <si>
    <t>141</t>
  </si>
  <si>
    <t>1411</t>
  </si>
  <si>
    <t>1412</t>
  </si>
  <si>
    <t>1413</t>
  </si>
  <si>
    <t>1414</t>
  </si>
  <si>
    <t>1415</t>
  </si>
  <si>
    <t>142</t>
  </si>
  <si>
    <t>1421</t>
  </si>
  <si>
    <t>1422</t>
  </si>
  <si>
    <t>1423</t>
  </si>
  <si>
    <t>1424</t>
  </si>
  <si>
    <t>143</t>
  </si>
  <si>
    <t>144</t>
  </si>
  <si>
    <t>1441</t>
  </si>
  <si>
    <t>1442</t>
  </si>
  <si>
    <t>145</t>
  </si>
  <si>
    <t xml:space="preserve">Revenue </t>
  </si>
  <si>
    <t xml:space="preserve">Taxes 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</si>
  <si>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</si>
  <si>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</si>
  <si>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</si>
  <si>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</si>
  <si>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</si>
  <si>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and services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</si>
  <si>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</si>
  <si>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</si>
  <si>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</si>
  <si>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</si>
  <si>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Fixed assets </t>
  </si>
  <si>
    <t>Change in inventories</t>
  </si>
  <si>
    <t xml:space="preserve">Valuables </t>
  </si>
  <si>
    <t xml:space="preserve">Nonproduced assets </t>
  </si>
  <si>
    <t xml:space="preserve">Foreign </t>
  </si>
  <si>
    <t xml:space="preserve">Domestic </t>
  </si>
  <si>
    <t xml:space="preserve">(Memo item: Net cash inflow from financing activities  (-32x+33)) </t>
  </si>
  <si>
    <t xml:space="preserve">Vertical check: Difference between net lending/borrowing and financing (1-2-31=32-33-NLBz=0) </t>
  </si>
  <si>
    <t xml:space="preserve">Change in inventories </t>
  </si>
  <si>
    <t>Nonproduced assets</t>
  </si>
  <si>
    <t xml:space="preserve">Net lending / borrowing  (1-2+NOBz-31) </t>
  </si>
  <si>
    <t xml:space="preserve">REVENUE </t>
  </si>
  <si>
    <t xml:space="preserve">Taxes on income, profits, and capital gains </t>
  </si>
  <si>
    <t xml:space="preserve">Payable by individuals </t>
  </si>
  <si>
    <t xml:space="preserve">Payable by corporations and other enterprises </t>
  </si>
  <si>
    <t xml:space="preserve">Taxes on payroll and workforce </t>
  </si>
  <si>
    <t xml:space="preserve">Miscellaneous and unidentified revenue </t>
  </si>
  <si>
    <t xml:space="preserve">Taxes on property </t>
  </si>
  <si>
    <t xml:space="preserve">Recurrent taxes on immovable property </t>
  </si>
  <si>
    <t xml:space="preserve">Recurrent taxes on net wealth </t>
  </si>
  <si>
    <t xml:space="preserve">Estate, inheritance, and gift taxes </t>
  </si>
  <si>
    <t xml:space="preserve">Taxes on financial and capital transactions </t>
  </si>
  <si>
    <t xml:space="preserve">Other nonrecurrent taxes on property </t>
  </si>
  <si>
    <t xml:space="preserve">Other recurrent taxes on property </t>
  </si>
  <si>
    <t xml:space="preserve">Taxes on goods and services </t>
  </si>
  <si>
    <t xml:space="preserve">General taxes on goods and services </t>
  </si>
  <si>
    <t xml:space="preserve">Value-added taxes </t>
  </si>
  <si>
    <t xml:space="preserve">Sales taxes </t>
  </si>
  <si>
    <t xml:space="preserve">Turnover &amp; other general taxes on G &amp; S </t>
  </si>
  <si>
    <t xml:space="preserve">Excises </t>
  </si>
  <si>
    <t xml:space="preserve">Profits of fiscal monopolies </t>
  </si>
  <si>
    <t xml:space="preserve">Taxes on specific services </t>
  </si>
  <si>
    <t xml:space="preserve">Taxes on use of goods, permission to use goods </t>
  </si>
  <si>
    <t xml:space="preserve">Motor vehicles taxes </t>
  </si>
  <si>
    <t xml:space="preserve">Other </t>
  </si>
  <si>
    <t xml:space="preserve">Other taxes on goods and services </t>
  </si>
  <si>
    <t xml:space="preserve">Taxes on international trade and transactions </t>
  </si>
  <si>
    <t xml:space="preserve">Customs and other import duties </t>
  </si>
  <si>
    <t xml:space="preserve">Taxes on exports </t>
  </si>
  <si>
    <t xml:space="preserve">Profits of export or import monopolies </t>
  </si>
  <si>
    <t xml:space="preserve">Exchange profits </t>
  </si>
  <si>
    <t xml:space="preserve">Exchange taxes </t>
  </si>
  <si>
    <t xml:space="preserve">Other taxes on international trade and transactions </t>
  </si>
  <si>
    <t xml:space="preserve">Other taxes </t>
  </si>
  <si>
    <t xml:space="preserve">Social security contributions </t>
  </si>
  <si>
    <t xml:space="preserve">Employee contributions </t>
  </si>
  <si>
    <t xml:space="preserve">Employer contributions </t>
  </si>
  <si>
    <t xml:space="preserve">Self-employed or nonemployed contributions </t>
  </si>
  <si>
    <t xml:space="preserve">Unallocable contributions </t>
  </si>
  <si>
    <t xml:space="preserve">Other social contributions </t>
  </si>
  <si>
    <t xml:space="preserve">Imputed contributions </t>
  </si>
  <si>
    <t xml:space="preserve">Current </t>
  </si>
  <si>
    <t xml:space="preserve">Capital </t>
  </si>
  <si>
    <t xml:space="preserve">From foreign governments </t>
  </si>
  <si>
    <t xml:space="preserve">From international organizations </t>
  </si>
  <si>
    <t xml:space="preserve">From other general government units </t>
  </si>
  <si>
    <t xml:space="preserve">Property income </t>
  </si>
  <si>
    <t xml:space="preserve">Dividends </t>
  </si>
  <si>
    <t xml:space="preserve">Withdrawals from income of quasi-corporations </t>
  </si>
  <si>
    <t xml:space="preserve">Property income attrib. to insurance policyholders </t>
  </si>
  <si>
    <t xml:space="preserve">Rent </t>
  </si>
  <si>
    <t xml:space="preserve">Sales of goods and services </t>
  </si>
  <si>
    <t xml:space="preserve">Sales of market establishments </t>
  </si>
  <si>
    <t xml:space="preserve">Administrative fees </t>
  </si>
  <si>
    <t xml:space="preserve">Incidental sales by nonmarket establishments </t>
  </si>
  <si>
    <t xml:space="preserve">Imputed sales of goods and services </t>
  </si>
  <si>
    <t xml:space="preserve">Fines, penalties, and forfeits </t>
  </si>
  <si>
    <t xml:space="preserve">Voluntary transfers other than grants </t>
  </si>
  <si>
    <t xml:space="preserve">EXPENSE </t>
  </si>
  <si>
    <t xml:space="preserve">Compensation of employees </t>
  </si>
  <si>
    <t xml:space="preserve">Wages and salaries </t>
  </si>
  <si>
    <t xml:space="preserve">Consumption of fixed capital </t>
  </si>
  <si>
    <t xml:space="preserve">To nonresidents </t>
  </si>
  <si>
    <t xml:space="preserve">To residents other than general government </t>
  </si>
  <si>
    <t xml:space="preserve">To other general government units </t>
  </si>
  <si>
    <t xml:space="preserve">Property expense other than interest </t>
  </si>
  <si>
    <t xml:space="preserve">Miscellaneous other expense </t>
  </si>
  <si>
    <t xml:space="preserve">Acquisitions: fixed assets </t>
  </si>
  <si>
    <t>Disposals: fixed assets</t>
  </si>
  <si>
    <t xml:space="preserve">Loans [3214+3224] </t>
  </si>
  <si>
    <t xml:space="preserve">Shares and other equity [3215+3225] </t>
  </si>
  <si>
    <t xml:space="preserve">Insurance technical reserves [3216+3226] </t>
  </si>
  <si>
    <t xml:space="preserve">Loans </t>
  </si>
  <si>
    <t xml:space="preserve">Shares and other equity </t>
  </si>
  <si>
    <t xml:space="preserve">Net incurrence of liabilities [331+332] </t>
  </si>
  <si>
    <t xml:space="preserve">Securities other than shares [3313+3323] </t>
  </si>
  <si>
    <t xml:space="preserve">Loans [3314+3324] </t>
  </si>
  <si>
    <t xml:space="preserve">Securities other than shares </t>
  </si>
  <si>
    <t xml:space="preserve">Net acquisition of financial assets [321+322+323] </t>
  </si>
  <si>
    <t>Interest from nonresidents</t>
  </si>
  <si>
    <t>Interest other than general government</t>
  </si>
  <si>
    <t>Interest from other general government units</t>
  </si>
  <si>
    <t>Reinvestment earning from foreign direct investment</t>
  </si>
  <si>
    <t>Dividends (public corporations only)</t>
  </si>
  <si>
    <t>Property expense for investment income disbursements</t>
  </si>
  <si>
    <t>Rent</t>
  </si>
  <si>
    <t>Reinvestment earning on foreign direct investment</t>
  </si>
  <si>
    <t>Q1</t>
  </si>
  <si>
    <t>Q2</t>
  </si>
  <si>
    <t>Q3</t>
  </si>
  <si>
    <t>Q4</t>
  </si>
  <si>
    <t>in miilions pf Kip</t>
  </si>
  <si>
    <t xml:space="preserve">Actual social contributions </t>
  </si>
  <si>
    <t>Imputed social contributions</t>
  </si>
  <si>
    <t>Subsidies</t>
  </si>
  <si>
    <t xml:space="preserve">To public corporations </t>
  </si>
  <si>
    <t>To private enterprises</t>
  </si>
  <si>
    <t>To foreign governments</t>
  </si>
  <si>
    <t>Current</t>
  </si>
  <si>
    <t>To international organizations</t>
  </si>
  <si>
    <t>Capital</t>
  </si>
  <si>
    <t xml:space="preserve">Social security benefits </t>
  </si>
  <si>
    <t>Social assistance benefits</t>
  </si>
  <si>
    <t xml:space="preserve">Employer social benefits </t>
  </si>
  <si>
    <t xml:space="preserve">Consumption of fixed capital (CFC): fixed assets </t>
  </si>
  <si>
    <t xml:space="preserve">Buildings and structures </t>
  </si>
  <si>
    <t>Acquisitions: buildings and structures</t>
  </si>
  <si>
    <t>Disposals: buildings and structures</t>
  </si>
  <si>
    <t>CFC: buildings and structures</t>
  </si>
  <si>
    <t xml:space="preserve">Machinery and equipment  </t>
  </si>
  <si>
    <t>Acquisitions: machinery and equipment</t>
  </si>
  <si>
    <t xml:space="preserve">Disposals: machinery and equipment </t>
  </si>
  <si>
    <t>CFC: machinery and equipment</t>
  </si>
  <si>
    <t>Other fixed assets</t>
  </si>
  <si>
    <t xml:space="preserve">Disposals: other fixed assets </t>
  </si>
  <si>
    <t xml:space="preserve">CFC: other fixed assets </t>
  </si>
  <si>
    <t>Inventories</t>
  </si>
  <si>
    <t xml:space="preserve">Acquisitions: other fixed assets </t>
  </si>
  <si>
    <t>Acquisitions: valuables</t>
  </si>
  <si>
    <t>Disposals: valuables</t>
  </si>
  <si>
    <t>Acquisitions: nonproduced assets</t>
  </si>
  <si>
    <t xml:space="preserve">Disposals: nonproduced assets </t>
  </si>
  <si>
    <t>Land</t>
  </si>
  <si>
    <t>Acquisitions: land</t>
  </si>
  <si>
    <t>Disposals: land</t>
  </si>
  <si>
    <t xml:space="preserve">Subsoil assets </t>
  </si>
  <si>
    <t>Acquisitions: subsoil assets</t>
  </si>
  <si>
    <t xml:space="preserve">Disposals: subsoil assets </t>
  </si>
  <si>
    <t>Other naturally occurring assets</t>
  </si>
  <si>
    <t xml:space="preserve">Acquisitions: other naturally occurring assets </t>
  </si>
  <si>
    <t>Disposals: other naturally occurring assets</t>
  </si>
  <si>
    <t>Intangible nonproduced assets</t>
  </si>
  <si>
    <t>Acquisitions: intangible nonproduced assets</t>
  </si>
  <si>
    <t>Disposals: intangible nonproduced assets</t>
  </si>
  <si>
    <t>Monetary gold and SDRs</t>
  </si>
  <si>
    <t>Currency and deposits [3212+3222]</t>
  </si>
  <si>
    <t xml:space="preserve">Securities other than shares [3213+3223] </t>
  </si>
  <si>
    <t>Financial derivatives [3217+3227]</t>
  </si>
  <si>
    <t xml:space="preserve">Other accounts receivable [3218+3228] </t>
  </si>
  <si>
    <t>Currency and deposits</t>
  </si>
  <si>
    <t>Insurance technical reserves</t>
  </si>
  <si>
    <t>Financial derivatives</t>
  </si>
  <si>
    <t xml:space="preserve">Other accounts receivable </t>
  </si>
  <si>
    <t>Securities other than shares</t>
  </si>
  <si>
    <t xml:space="preserve">Insurance technical reserves </t>
  </si>
  <si>
    <t xml:space="preserve">Financial derivatives </t>
  </si>
  <si>
    <t>Special Drawing Rights (SDRs) [3321]</t>
  </si>
  <si>
    <t xml:space="preserve">Currency and deposits [3312+3322] </t>
  </si>
  <si>
    <t xml:space="preserve">Shares and other equity [3315+3325] </t>
  </si>
  <si>
    <t>Insurance technical reserves [3316+3326]</t>
  </si>
  <si>
    <t xml:space="preserve">Financial derivatives [3317+3327] </t>
  </si>
  <si>
    <t xml:space="preserve">Other accounts receivable [3318+3328] </t>
  </si>
  <si>
    <t xml:space="preserve">Currency and deposits </t>
  </si>
  <si>
    <t xml:space="preserve">Other accounts payable </t>
  </si>
  <si>
    <t>Special Drawing Rights (SDRs)</t>
  </si>
  <si>
    <t>TABLE 1: Total Revenue</t>
  </si>
  <si>
    <t>...</t>
  </si>
  <si>
    <t>Nominal GDP (Lao data) (B)</t>
  </si>
  <si>
    <t>Fiscal data discrepancies (in term of GDP) ((A)/(B))</t>
  </si>
  <si>
    <t xml:space="preserve"> </t>
  </si>
  <si>
    <t>Taxes on financial and capital transactions</t>
  </si>
  <si>
    <t>Withdrawals from income of quasi-corp. (public corp. only)</t>
  </si>
  <si>
    <t>in millions pf Kip</t>
  </si>
  <si>
    <t xml:space="preserve">Unallocable </t>
  </si>
  <si>
    <r>
      <t>Gross operating balance  (1-2+23+NOBz)</t>
    </r>
    <r>
      <rPr>
        <b/>
        <i/>
        <sz val="10.5"/>
        <rFont val="Arial"/>
        <family val="2"/>
      </rPr>
      <t xml:space="preserve"> </t>
    </r>
  </si>
  <si>
    <r>
      <t xml:space="preserve"> Acquisition of Nonfinancial Assets</t>
    </r>
    <r>
      <rPr>
        <sz val="10.5"/>
        <rFont val="Arial"/>
        <family val="2"/>
      </rPr>
      <t xml:space="preserve"> </t>
    </r>
  </si>
  <si>
    <r>
      <t xml:space="preserve"> Net Acquisition of Nonfinancial Assets</t>
    </r>
    <r>
      <rPr>
        <sz val="10.5"/>
        <rFont val="Arial"/>
        <family val="2"/>
      </rPr>
      <t xml:space="preserve"> </t>
    </r>
  </si>
  <si>
    <r>
      <rPr>
        <b/>
        <i/>
        <u/>
        <sz val="10"/>
        <rFont val="Calibri"/>
        <family val="2"/>
        <scheme val="minor"/>
      </rPr>
      <t>Financing Discrepancy (A)</t>
    </r>
    <r>
      <rPr>
        <b/>
        <i/>
        <sz val="10"/>
        <rFont val="Calibri"/>
        <family val="2"/>
        <scheme val="minor"/>
      </rPr>
      <t xml:space="preserve">: {Vertical check: Difference between net lending/borrowing and financing (1-2-31=32-33-NLBz=0)} </t>
    </r>
  </si>
  <si>
    <r>
      <t>Disposal of Nonfinancial Assets</t>
    </r>
    <r>
      <rPr>
        <sz val="10.5"/>
        <rFont val="Arial"/>
        <family val="2"/>
      </rPr>
      <t xml:space="preserve"> </t>
    </r>
  </si>
  <si>
    <r>
      <t>Net acquisition of financial assets</t>
    </r>
    <r>
      <rPr>
        <sz val="10.5"/>
        <rFont val="Arial"/>
        <family val="2"/>
      </rPr>
      <t xml:space="preserve"> </t>
    </r>
  </si>
  <si>
    <r>
      <t>Net incurrence of liabilities</t>
    </r>
    <r>
      <rPr>
        <sz val="10.5"/>
        <rFont val="Arial"/>
        <family val="2"/>
      </rPr>
      <t xml:space="preserve"> </t>
    </r>
  </si>
  <si>
    <r>
      <t xml:space="preserve">CHANGE IN NET WORTH: TRANSACTIONS </t>
    </r>
    <r>
      <rPr>
        <b/>
        <vertAlign val="superscript"/>
        <sz val="10.5"/>
        <rFont val="Calibri"/>
        <family val="2"/>
        <scheme val="minor"/>
      </rPr>
      <t>c/</t>
    </r>
    <r>
      <rPr>
        <b/>
        <sz val="10.5"/>
        <rFont val="Calibri"/>
        <family val="2"/>
        <scheme val="minor"/>
      </rPr>
      <t xml:space="preserve"> </t>
    </r>
  </si>
  <si>
    <r>
      <t xml:space="preserve">Net acquisition of nonfinancial assets </t>
    </r>
    <r>
      <rPr>
        <b/>
        <vertAlign val="superscript"/>
        <sz val="10.5"/>
        <rFont val="Calibri"/>
        <family val="2"/>
        <scheme val="minor"/>
      </rPr>
      <t>d/</t>
    </r>
    <r>
      <rPr>
        <b/>
        <sz val="10.5"/>
        <rFont val="Calibri"/>
        <family val="2"/>
        <scheme val="minor"/>
      </rPr>
      <t xml:space="preserve"> </t>
    </r>
  </si>
  <si>
    <r>
      <t xml:space="preserve">Domestic </t>
    </r>
    <r>
      <rPr>
        <b/>
        <sz val="10.5"/>
        <rFont val="Calibri"/>
        <family val="2"/>
        <scheme val="minor"/>
      </rPr>
      <t>.</t>
    </r>
  </si>
  <si>
    <t>TABLE 2: Total Expense</t>
  </si>
  <si>
    <t>Table 3: Transactions in Assets and Liabilities</t>
  </si>
  <si>
    <t>Statement I: Statement of Government Operations</t>
  </si>
  <si>
    <t>Lao PDR - Budgetary Central Government (BCG) - Quarterly and annual GFS</t>
  </si>
  <si>
    <t>in millions of Kip</t>
  </si>
  <si>
    <t>NA</t>
  </si>
  <si>
    <t>Annual GFS for budgetary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</si>
</sst>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#,##0.000"/>
    <numFmt numFmtId="165" formatCode="#,##0.0"/>
    <numFmt numFmtId="166" formatCode="0.0%"/>
    <numFmt numFmtId="167" formatCode="General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i/>
      <sz val="10.5"/>
      <name val="Arial"/>
      <family val="2"/>
    </font>
    <font>
      <sz val="10.5"/>
      <name val="Arial"/>
      <family val="2"/>
    </font>
    <font>
      <b/>
      <sz val="10.5"/>
      <color theme="1"/>
      <name val="Calibri"/>
      <family val="2"/>
      <scheme val="minor"/>
    </font>
    <font>
      <i/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sz val="10.5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.5"/>
      <color rgb="FF7030A0"/>
      <name val="Calibri"/>
      <family val="2"/>
      <scheme val="minor"/>
    </font>
    <font>
      <b/>
      <vertAlign val="superscript"/>
      <sz val="10.5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28" fillId="0" borderId="0"/>
  </cellStyleXfs>
  <cellXfs count="366">
    <xf numFmtId="0" fontId="0" fillId="0" borderId="0" xfId="0"/>
    <xf numFmtId="0" fontId="0" fillId="2" borderId="0" xfId="0" applyFill="1"/>
    <xf numFmtId="0" fontId="4" fillId="0" borderId="0" xfId="0" applyFont="1"/>
    <xf numFmtId="0" fontId="5" fillId="0" borderId="0" xfId="0" applyFont="1"/>
    <xf numFmtId="165" fontId="0" fillId="0" borderId="2" xfId="0" applyNumberFormat="1" applyBorder="1"/>
    <xf numFmtId="0" fontId="8" fillId="2" borderId="21" xfId="0" applyNumberFormat="1" applyFont="1" applyFill="1" applyBorder="1" applyAlignment="1">
      <alignment vertical="center" wrapText="1"/>
    </xf>
    <xf numFmtId="0" fontId="8" fillId="2" borderId="25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2" borderId="2" xfId="0" applyNumberFormat="1" applyFont="1" applyFill="1" applyBorder="1" applyAlignment="1">
      <alignment vertical="center" wrapText="1"/>
    </xf>
    <xf numFmtId="0" fontId="15" fillId="2" borderId="15" xfId="0" applyNumberFormat="1" applyFont="1" applyFill="1" applyBorder="1" applyAlignment="1">
      <alignment vertical="center" wrapText="1"/>
    </xf>
    <xf numFmtId="0" fontId="4" fillId="0" borderId="11" xfId="0" applyNumberFormat="1" applyFont="1" applyBorder="1" applyAlignment="1">
      <alignment horizontal="left"/>
    </xf>
    <xf numFmtId="0" fontId="4" fillId="2" borderId="1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7" fillId="0" borderId="2" xfId="0" applyNumberFormat="1" applyFont="1" applyBorder="1" applyAlignment="1">
      <alignment vertical="center" wrapText="1"/>
    </xf>
    <xf numFmtId="0" fontId="7" fillId="0" borderId="11" xfId="0" applyNumberFormat="1" applyFont="1" applyBorder="1" applyAlignment="1">
      <alignment horizontal="left"/>
    </xf>
    <xf numFmtId="0" fontId="14" fillId="0" borderId="2" xfId="0" applyNumberFormat="1" applyFont="1" applyBorder="1" applyAlignment="1">
      <alignment vertical="center" wrapText="1"/>
    </xf>
    <xf numFmtId="165" fontId="15" fillId="2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6" fillId="0" borderId="2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4" fillId="2" borderId="0" xfId="0" applyNumberFormat="1" applyFont="1" applyFill="1" applyBorder="1" applyAlignment="1">
      <alignment horizontal="left" vertical="center"/>
    </xf>
    <xf numFmtId="0" fontId="7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165" fontId="18" fillId="0" borderId="2" xfId="0" applyNumberFormat="1" applyFont="1" applyBorder="1" applyAlignment="1">
      <alignment vertical="center" wrapText="1"/>
    </xf>
    <xf numFmtId="165" fontId="15" fillId="0" borderId="2" xfId="0" applyNumberFormat="1" applyFont="1" applyBorder="1" applyAlignment="1">
      <alignment vertical="center" wrapText="1"/>
    </xf>
    <xf numFmtId="165" fontId="19" fillId="0" borderId="2" xfId="0" applyNumberFormat="1" applyFont="1" applyBorder="1" applyAlignment="1">
      <alignment vertical="center" wrapText="1"/>
    </xf>
    <xf numFmtId="165" fontId="15" fillId="2" borderId="2" xfId="0" applyNumberFormat="1" applyFont="1" applyFill="1" applyBorder="1" applyAlignment="1">
      <alignment vertical="center"/>
    </xf>
    <xf numFmtId="165" fontId="15" fillId="2" borderId="6" xfId="0" applyNumberFormat="1" applyFont="1" applyFill="1" applyBorder="1" applyAlignment="1">
      <alignment vertical="center"/>
    </xf>
    <xf numFmtId="165" fontId="15" fillId="2" borderId="12" xfId="0" applyNumberFormat="1" applyFont="1" applyFill="1" applyBorder="1" applyAlignment="1">
      <alignment vertical="center"/>
    </xf>
    <xf numFmtId="165" fontId="4" fillId="2" borderId="15" xfId="0" applyNumberFormat="1" applyFont="1" applyFill="1" applyBorder="1" applyAlignment="1">
      <alignment vertical="center"/>
    </xf>
    <xf numFmtId="165" fontId="4" fillId="2" borderId="14" xfId="0" applyNumberFormat="1" applyFont="1" applyFill="1" applyBorder="1" applyAlignment="1">
      <alignment vertical="center"/>
    </xf>
    <xf numFmtId="165" fontId="4" fillId="2" borderId="16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vertical="center"/>
    </xf>
    <xf numFmtId="0" fontId="7" fillId="2" borderId="30" xfId="0" applyNumberFormat="1" applyFont="1" applyFill="1" applyBorder="1" applyAlignment="1">
      <alignment vertical="center" wrapText="1"/>
    </xf>
    <xf numFmtId="165" fontId="4" fillId="2" borderId="22" xfId="0" applyNumberFormat="1" applyFont="1" applyFill="1" applyBorder="1" applyAlignment="1">
      <alignment vertical="center"/>
    </xf>
    <xf numFmtId="165" fontId="4" fillId="2" borderId="24" xfId="0" applyNumberFormat="1" applyFont="1" applyFill="1" applyBorder="1" applyAlignment="1">
      <alignment vertical="center"/>
    </xf>
    <xf numFmtId="0" fontId="6" fillId="2" borderId="0" xfId="0" applyFont="1" applyFill="1"/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8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11" xfId="0" applyFont="1" applyFill="1" applyBorder="1"/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/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6" xfId="0" applyFont="1" applyBorder="1" applyAlignment="1" applyProtection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" fillId="0" borderId="11" xfId="0" quotePrefix="1" applyFont="1" applyBorder="1" applyAlignment="1" applyProtection="1">
      <alignment horizontal="left" vertical="center"/>
    </xf>
    <xf numFmtId="0" fontId="7" fillId="0" borderId="11" xfId="0" quotePrefix="1" applyFont="1" applyBorder="1" applyAlignment="1" applyProtection="1">
      <alignment horizontal="left" vertical="center"/>
    </xf>
    <xf numFmtId="0" fontId="7" fillId="0" borderId="11" xfId="0" applyNumberFormat="1" applyFont="1" applyBorder="1" applyAlignment="1" applyProtection="1">
      <alignment horizontal="left" vertical="center"/>
    </xf>
    <xf numFmtId="0" fontId="7" fillId="0" borderId="13" xfId="0" quotePrefix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164" fontId="12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12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164" fontId="12" fillId="0" borderId="2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0" fontId="6" fillId="0" borderId="0" xfId="0" applyFont="1" applyBorder="1"/>
    <xf numFmtId="164" fontId="6" fillId="0" borderId="0" xfId="1" applyNumberFormat="1" applyFont="1" applyBorder="1" applyAlignment="1">
      <alignment vertical="center"/>
    </xf>
    <xf numFmtId="1" fontId="4" fillId="0" borderId="0" xfId="0" applyNumberFormat="1" applyFont="1"/>
    <xf numFmtId="165" fontId="12" fillId="0" borderId="5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Fill="1" applyBorder="1" applyAlignment="1" applyProtection="1">
      <alignment horizontal="right" vertical="center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165" fontId="8" fillId="0" borderId="14" xfId="0" applyNumberFormat="1" applyFont="1" applyFill="1" applyBorder="1" applyAlignment="1">
      <alignment horizontal="right" vertical="center" wrapText="1"/>
    </xf>
    <xf numFmtId="165" fontId="14" fillId="0" borderId="6" xfId="0" applyNumberFormat="1" applyFont="1" applyFill="1" applyBorder="1" applyAlignment="1">
      <alignment horizontal="right" vertical="center" wrapText="1"/>
    </xf>
    <xf numFmtId="165" fontId="14" fillId="0" borderId="2" xfId="0" applyNumberFormat="1" applyFont="1" applyFill="1" applyBorder="1" applyAlignment="1">
      <alignment horizontal="right" vertical="center"/>
    </xf>
    <xf numFmtId="165" fontId="14" fillId="0" borderId="6" xfId="0" applyNumberFormat="1" applyFont="1" applyFill="1" applyBorder="1" applyAlignment="1">
      <alignment horizontal="right" vertical="center"/>
    </xf>
    <xf numFmtId="165" fontId="14" fillId="0" borderId="1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6" xfId="0" applyNumberFormat="1" applyFont="1" applyFill="1" applyBorder="1" applyAlignment="1">
      <alignment horizontal="right" vertical="center"/>
    </xf>
    <xf numFmtId="165" fontId="8" fillId="0" borderId="12" xfId="0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6" fillId="0" borderId="12" xfId="1" applyNumberFormat="1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 applyAlignment="1">
      <alignment horizontal="right" vertical="center"/>
    </xf>
    <xf numFmtId="165" fontId="20" fillId="0" borderId="2" xfId="1" applyNumberFormat="1" applyFont="1" applyFill="1" applyBorder="1" applyAlignment="1">
      <alignment horizontal="right" vertical="center"/>
    </xf>
    <xf numFmtId="165" fontId="20" fillId="0" borderId="6" xfId="1" applyNumberFormat="1" applyFont="1" applyFill="1" applyBorder="1" applyAlignment="1">
      <alignment horizontal="right" vertical="center"/>
    </xf>
    <xf numFmtId="165" fontId="20" fillId="0" borderId="12" xfId="1" applyNumberFormat="1" applyFont="1" applyFill="1" applyBorder="1" applyAlignment="1">
      <alignment horizontal="right" vertical="center"/>
    </xf>
    <xf numFmtId="165" fontId="8" fillId="0" borderId="2" xfId="1" applyNumberFormat="1" applyFont="1" applyFill="1" applyBorder="1" applyAlignment="1">
      <alignment horizontal="right" vertical="center"/>
    </xf>
    <xf numFmtId="165" fontId="8" fillId="0" borderId="6" xfId="1" applyNumberFormat="1" applyFont="1" applyFill="1" applyBorder="1" applyAlignment="1">
      <alignment horizontal="right" vertical="center"/>
    </xf>
    <xf numFmtId="165" fontId="8" fillId="0" borderId="12" xfId="1" applyNumberFormat="1" applyFont="1" applyFill="1" applyBorder="1" applyAlignment="1">
      <alignment horizontal="right" vertical="center"/>
    </xf>
    <xf numFmtId="165" fontId="8" fillId="0" borderId="15" xfId="1" applyNumberFormat="1" applyFont="1" applyFill="1" applyBorder="1" applyAlignment="1">
      <alignment horizontal="right" vertical="center"/>
    </xf>
    <xf numFmtId="165" fontId="8" fillId="0" borderId="14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12" fillId="0" borderId="4" xfId="0" applyNumberFormat="1" applyFont="1" applyFill="1" applyBorder="1" applyAlignment="1">
      <alignment horizontal="right" vertical="center"/>
    </xf>
    <xf numFmtId="165" fontId="12" fillId="0" borderId="5" xfId="0" applyNumberFormat="1" applyFont="1" applyFill="1" applyBorder="1" applyAlignment="1">
      <alignment horizontal="right" vertical="center"/>
    </xf>
    <xf numFmtId="165" fontId="12" fillId="0" borderId="28" xfId="0" applyNumberFormat="1" applyFont="1" applyFill="1" applyBorder="1" applyAlignment="1">
      <alignment horizontal="right" vertical="center"/>
    </xf>
    <xf numFmtId="165" fontId="14" fillId="0" borderId="2" xfId="1" applyNumberFormat="1" applyFont="1" applyFill="1" applyBorder="1" applyAlignment="1">
      <alignment horizontal="right" vertical="center"/>
    </xf>
    <xf numFmtId="165" fontId="14" fillId="0" borderId="6" xfId="1" applyNumberFormat="1" applyFont="1" applyFill="1" applyBorder="1" applyAlignment="1">
      <alignment horizontal="right" vertical="center"/>
    </xf>
    <xf numFmtId="165" fontId="14" fillId="0" borderId="12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 applyAlignment="1">
      <alignment horizontal="right" vertical="center" wrapText="1"/>
    </xf>
    <xf numFmtId="165" fontId="14" fillId="0" borderId="6" xfId="0" applyNumberFormat="1" applyFont="1" applyBorder="1" applyAlignment="1" applyProtection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 applyProtection="1">
      <alignment horizontal="right" vertical="center"/>
    </xf>
    <xf numFmtId="165" fontId="8" fillId="0" borderId="2" xfId="0" applyNumberFormat="1" applyFont="1" applyBorder="1" applyAlignment="1" applyProtection="1">
      <alignment horizontal="right" vertical="center"/>
    </xf>
    <xf numFmtId="165" fontId="8" fillId="0" borderId="2" xfId="0" applyNumberFormat="1" applyFont="1" applyBorder="1" applyAlignment="1" applyProtection="1">
      <alignment horizontal="right" vertical="center" wrapText="1"/>
    </xf>
    <xf numFmtId="165" fontId="8" fillId="0" borderId="14" xfId="0" applyNumberFormat="1" applyFont="1" applyBorder="1" applyAlignment="1" applyProtection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16" xfId="0" applyNumberFormat="1" applyFont="1" applyBorder="1" applyAlignment="1">
      <alignment horizontal="right" vertical="center"/>
    </xf>
    <xf numFmtId="165" fontId="14" fillId="0" borderId="2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vertical="center"/>
    </xf>
    <xf numFmtId="165" fontId="14" fillId="0" borderId="2" xfId="0" applyNumberFormat="1" applyFont="1" applyBorder="1" applyAlignment="1" applyProtection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Fill="1" applyBorder="1" applyAlignment="1">
      <alignment horizontal="right" vertical="center"/>
    </xf>
    <xf numFmtId="165" fontId="12" fillId="0" borderId="2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15" xfId="1" applyNumberFormat="1" applyFont="1" applyBorder="1" applyAlignment="1">
      <alignment horizontal="right" vertical="center"/>
    </xf>
    <xf numFmtId="1" fontId="2" fillId="0" borderId="8" xfId="0" quotePrefix="1" applyNumberFormat="1" applyFont="1" applyBorder="1" applyAlignment="1" applyProtection="1">
      <alignment horizontal="left" vertical="center"/>
    </xf>
    <xf numFmtId="165" fontId="12" fillId="0" borderId="6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1" fontId="2" fillId="0" borderId="11" xfId="0" quotePrefix="1" applyNumberFormat="1" applyFont="1" applyBorder="1" applyAlignment="1" applyProtection="1">
      <alignment horizontal="left" vertical="center"/>
    </xf>
    <xf numFmtId="1" fontId="4" fillId="0" borderId="11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1" fontId="3" fillId="0" borderId="11" xfId="0" applyNumberFormat="1" applyFont="1" applyFill="1" applyBorder="1" applyAlignment="1">
      <alignment vertical="center"/>
    </xf>
    <xf numFmtId="165" fontId="12" fillId="0" borderId="6" xfId="0" applyNumberFormat="1" applyFont="1" applyFill="1" applyBorder="1" applyAlignment="1">
      <alignment horizontal="right" vertical="center"/>
    </xf>
    <xf numFmtId="165" fontId="12" fillId="0" borderId="12" xfId="0" applyNumberFormat="1" applyFont="1" applyFill="1" applyBorder="1" applyAlignment="1">
      <alignment horizontal="right" vertical="center"/>
    </xf>
    <xf numFmtId="1" fontId="4" fillId="0" borderId="11" xfId="0" applyNumberFormat="1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vertical="center"/>
    </xf>
    <xf numFmtId="1" fontId="4" fillId="0" borderId="11" xfId="1" applyNumberFormat="1" applyFont="1" applyFill="1" applyBorder="1" applyAlignment="1">
      <alignment vertical="center"/>
    </xf>
    <xf numFmtId="1" fontId="3" fillId="0" borderId="11" xfId="1" applyNumberFormat="1" applyFont="1" applyBorder="1" applyAlignment="1">
      <alignment vertical="center"/>
    </xf>
    <xf numFmtId="1" fontId="4" fillId="0" borderId="11" xfId="1" applyNumberFormat="1" applyFont="1" applyBorder="1" applyAlignment="1">
      <alignment vertical="center"/>
    </xf>
    <xf numFmtId="1" fontId="4" fillId="0" borderId="11" xfId="1" applyNumberFormat="1" applyFont="1" applyBorder="1" applyAlignment="1">
      <alignment horizontal="left" vertical="center"/>
    </xf>
    <xf numFmtId="1" fontId="4" fillId="0" borderId="13" xfId="1" applyNumberFormat="1" applyFont="1" applyBorder="1" applyAlignment="1">
      <alignment vertical="center"/>
    </xf>
    <xf numFmtId="165" fontId="6" fillId="0" borderId="1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0" fontId="14" fillId="0" borderId="4" xfId="0" applyFont="1" applyFill="1" applyBorder="1" applyAlignment="1">
      <alignment vertical="center"/>
    </xf>
    <xf numFmtId="0" fontId="8" fillId="0" borderId="15" xfId="0" applyFont="1" applyBorder="1" applyAlignment="1" applyProtection="1">
      <alignment horizontal="left" vertical="center"/>
    </xf>
    <xf numFmtId="165" fontId="0" fillId="0" borderId="15" xfId="0" applyNumberFormat="1" applyBorder="1"/>
    <xf numFmtId="0" fontId="14" fillId="2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2" borderId="0" xfId="0" applyFont="1" applyFill="1"/>
    <xf numFmtId="0" fontId="25" fillId="0" borderId="2" xfId="0" applyNumberFormat="1" applyFont="1" applyBorder="1" applyAlignment="1">
      <alignment vertical="center" wrapText="1"/>
    </xf>
    <xf numFmtId="165" fontId="4" fillId="0" borderId="15" xfId="0" applyNumberFormat="1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65" fontId="26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right"/>
    </xf>
    <xf numFmtId="165" fontId="23" fillId="0" borderId="2" xfId="0" applyNumberFormat="1" applyFont="1" applyBorder="1"/>
    <xf numFmtId="0" fontId="8" fillId="0" borderId="1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165" fontId="12" fillId="0" borderId="2" xfId="0" applyNumberFormat="1" applyFont="1" applyFill="1" applyBorder="1"/>
    <xf numFmtId="0" fontId="14" fillId="0" borderId="11" xfId="0" quotePrefix="1" applyFont="1" applyBorder="1" applyAlignment="1" applyProtection="1">
      <alignment horizontal="left" vertical="center"/>
    </xf>
    <xf numFmtId="165" fontId="6" fillId="0" borderId="2" xfId="0" applyNumberFormat="1" applyFont="1" applyFill="1" applyBorder="1"/>
    <xf numFmtId="0" fontId="8" fillId="0" borderId="11" xfId="0" quotePrefix="1" applyFont="1" applyBorder="1" applyAlignment="1" applyProtection="1">
      <alignment horizontal="left" vertical="center"/>
    </xf>
    <xf numFmtId="0" fontId="8" fillId="0" borderId="11" xfId="0" applyNumberFormat="1" applyFont="1" applyBorder="1" applyAlignment="1" applyProtection="1">
      <alignment horizontal="left" vertical="center"/>
    </xf>
    <xf numFmtId="0" fontId="8" fillId="0" borderId="13" xfId="0" quotePrefix="1" applyFont="1" applyBorder="1" applyAlignment="1" applyProtection="1">
      <alignment horizontal="left" vertical="center"/>
    </xf>
    <xf numFmtId="165" fontId="6" fillId="0" borderId="15" xfId="0" applyNumberFormat="1" applyFont="1" applyFill="1" applyBorder="1"/>
    <xf numFmtId="0" fontId="8" fillId="0" borderId="0" xfId="0" applyFont="1" applyBorder="1" applyAlignment="1" applyProtection="1">
      <alignment horizontal="left" vertical="center"/>
      <protection locked="0"/>
    </xf>
    <xf numFmtId="165" fontId="14" fillId="0" borderId="28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0" fontId="0" fillId="0" borderId="12" xfId="0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65" fontId="23" fillId="0" borderId="12" xfId="0" applyNumberFormat="1" applyFont="1" applyFill="1" applyBorder="1" applyAlignment="1">
      <alignment horizontal="right"/>
    </xf>
    <xf numFmtId="165" fontId="23" fillId="0" borderId="2" xfId="0" applyNumberFormat="1" applyFont="1" applyFill="1" applyBorder="1" applyAlignment="1">
      <alignment horizontal="right"/>
    </xf>
    <xf numFmtId="165" fontId="0" fillId="0" borderId="12" xfId="0" applyNumberFormat="1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right"/>
    </xf>
    <xf numFmtId="165" fontId="12" fillId="0" borderId="12" xfId="0" applyNumberFormat="1" applyFont="1" applyFill="1" applyBorder="1"/>
    <xf numFmtId="165" fontId="12" fillId="0" borderId="12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165" fontId="23" fillId="0" borderId="12" xfId="0" applyNumberFormat="1" applyFont="1" applyBorder="1"/>
    <xf numFmtId="165" fontId="0" fillId="0" borderId="12" xfId="0" applyNumberFormat="1" applyFont="1" applyBorder="1"/>
    <xf numFmtId="165" fontId="0" fillId="0" borderId="16" xfId="0" applyNumberFormat="1" applyFont="1" applyBorder="1"/>
    <xf numFmtId="165" fontId="0" fillId="0" borderId="2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" fontId="4" fillId="0" borderId="32" xfId="1" applyNumberFormat="1" applyFont="1" applyBorder="1"/>
    <xf numFmtId="164" fontId="6" fillId="0" borderId="32" xfId="1" applyNumberFormat="1" applyFont="1" applyBorder="1" applyAlignment="1">
      <alignment vertical="center"/>
    </xf>
    <xf numFmtId="0" fontId="0" fillId="0" borderId="32" xfId="0" applyBorder="1"/>
    <xf numFmtId="1" fontId="4" fillId="0" borderId="0" xfId="1" applyNumberFormat="1" applyFont="1" applyBorder="1"/>
    <xf numFmtId="1" fontId="4" fillId="0" borderId="0" xfId="0" applyNumberFormat="1" applyFont="1" applyBorder="1"/>
    <xf numFmtId="0" fontId="6" fillId="0" borderId="0" xfId="0" applyFont="1" applyBorder="1" applyAlignment="1">
      <alignment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>
      <alignment horizontal="right" vertical="center"/>
    </xf>
    <xf numFmtId="165" fontId="23" fillId="0" borderId="6" xfId="0" applyNumberFormat="1" applyFont="1" applyBorder="1"/>
    <xf numFmtId="165" fontId="0" fillId="0" borderId="6" xfId="0" applyNumberFormat="1" applyFont="1" applyBorder="1"/>
    <xf numFmtId="165" fontId="0" fillId="0" borderId="6" xfId="0" applyNumberFormat="1" applyFont="1" applyBorder="1" applyAlignment="1">
      <alignment horizontal="right"/>
    </xf>
    <xf numFmtId="165" fontId="0" fillId="0" borderId="14" xfId="0" applyNumberFormat="1" applyFont="1" applyBorder="1"/>
    <xf numFmtId="0" fontId="0" fillId="0" borderId="14" xfId="0" applyBorder="1" applyAlignment="1">
      <alignment vertical="center"/>
    </xf>
    <xf numFmtId="165" fontId="23" fillId="0" borderId="6" xfId="0" applyNumberFormat="1" applyFont="1" applyFill="1" applyBorder="1" applyAlignment="1">
      <alignment horizontal="right"/>
    </xf>
    <xf numFmtId="165" fontId="0" fillId="0" borderId="6" xfId="0" applyNumberFormat="1" applyFont="1" applyFill="1" applyBorder="1" applyAlignment="1">
      <alignment horizontal="right"/>
    </xf>
    <xf numFmtId="165" fontId="0" fillId="0" borderId="14" xfId="0" applyNumberFormat="1" applyFont="1" applyFill="1" applyBorder="1" applyAlignment="1">
      <alignment horizontal="right"/>
    </xf>
    <xf numFmtId="165" fontId="12" fillId="0" borderId="6" xfId="0" applyNumberFormat="1" applyFont="1" applyFill="1" applyBorder="1"/>
    <xf numFmtId="165" fontId="6" fillId="0" borderId="6" xfId="0" applyNumberFormat="1" applyFont="1" applyFill="1" applyBorder="1"/>
    <xf numFmtId="165" fontId="12" fillId="0" borderId="6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5" fontId="6" fillId="0" borderId="14" xfId="0" applyNumberFormat="1" applyFont="1" applyFill="1" applyBorder="1"/>
    <xf numFmtId="165" fontId="12" fillId="0" borderId="28" xfId="0" applyNumberFormat="1" applyFont="1" applyFill="1" applyBorder="1"/>
    <xf numFmtId="0" fontId="23" fillId="0" borderId="0" xfId="0" applyFont="1"/>
    <xf numFmtId="41" fontId="4" fillId="0" borderId="22" xfId="2" applyFont="1" applyBorder="1"/>
    <xf numFmtId="3" fontId="7" fillId="0" borderId="22" xfId="0" applyNumberFormat="1" applyFont="1" applyBorder="1" applyAlignment="1">
      <alignment horizontal="right" vertical="center"/>
    </xf>
    <xf numFmtId="0" fontId="8" fillId="3" borderId="25" xfId="0" applyNumberFormat="1" applyFont="1" applyFill="1" applyBorder="1" applyAlignment="1">
      <alignment vertical="center" wrapText="1"/>
    </xf>
    <xf numFmtId="166" fontId="7" fillId="3" borderId="31" xfId="0" applyNumberFormat="1" applyFont="1" applyFill="1" applyBorder="1" applyAlignment="1">
      <alignment vertical="center" wrapText="1"/>
    </xf>
    <xf numFmtId="166" fontId="4" fillId="3" borderId="26" xfId="0" applyNumberFormat="1" applyFont="1" applyFill="1" applyBorder="1" applyAlignment="1">
      <alignment vertical="center"/>
    </xf>
    <xf numFmtId="166" fontId="4" fillId="3" borderId="27" xfId="0" applyNumberFormat="1" applyFont="1" applyFill="1" applyBorder="1" applyAlignment="1">
      <alignment vertical="center"/>
    </xf>
    <xf numFmtId="166" fontId="0" fillId="3" borderId="26" xfId="0" applyNumberFormat="1" applyFill="1" applyBorder="1"/>
    <xf numFmtId="166" fontId="27" fillId="3" borderId="26" xfId="0" applyNumberFormat="1" applyFont="1" applyFill="1" applyBorder="1" applyAlignment="1">
      <alignment vertical="center"/>
    </xf>
    <xf numFmtId="165" fontId="7" fillId="2" borderId="22" xfId="0" applyNumberFormat="1" applyFont="1" applyFill="1" applyBorder="1" applyAlignment="1">
      <alignment vertical="center"/>
    </xf>
    <xf numFmtId="41" fontId="7" fillId="0" borderId="22" xfId="2" applyFont="1" applyBorder="1"/>
    <xf numFmtId="165" fontId="7" fillId="2" borderId="33" xfId="0" applyNumberFormat="1" applyFont="1" applyFill="1" applyBorder="1" applyAlignment="1">
      <alignment vertical="center"/>
    </xf>
    <xf numFmtId="166" fontId="4" fillId="3" borderId="34" xfId="0" applyNumberFormat="1" applyFont="1" applyFill="1" applyBorder="1" applyAlignment="1">
      <alignment vertical="center"/>
    </xf>
    <xf numFmtId="165" fontId="4" fillId="2" borderId="33" xfId="0" applyNumberFormat="1" applyFont="1" applyFill="1" applyBorder="1" applyAlignment="1">
      <alignment vertical="center"/>
    </xf>
    <xf numFmtId="165" fontId="6" fillId="0" borderId="12" xfId="0" applyNumberFormat="1" applyFont="1" applyFill="1" applyBorder="1"/>
    <xf numFmtId="165" fontId="6" fillId="0" borderId="16" xfId="0" applyNumberFormat="1" applyFont="1" applyFill="1" applyBorder="1"/>
    <xf numFmtId="165" fontId="4" fillId="2" borderId="6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5" fontId="14" fillId="0" borderId="2" xfId="0" applyNumberFormat="1" applyFont="1" applyFill="1" applyBorder="1" applyAlignment="1" applyProtection="1">
      <alignment horizontal="right" vertical="center"/>
    </xf>
    <xf numFmtId="165" fontId="6" fillId="0" borderId="15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/>
    </xf>
    <xf numFmtId="165" fontId="14" fillId="0" borderId="6" xfId="0" applyNumberFormat="1" applyFont="1" applyFill="1" applyBorder="1" applyAlignment="1" applyProtection="1">
      <alignment horizontal="right" vertical="center"/>
    </xf>
    <xf numFmtId="165" fontId="8" fillId="0" borderId="15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vertical="center"/>
    </xf>
    <xf numFmtId="165" fontId="15" fillId="0" borderId="2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7" fillId="0" borderId="22" xfId="0" applyNumberFormat="1" applyFont="1" applyFill="1" applyBorder="1" applyAlignment="1">
      <alignment vertical="center"/>
    </xf>
    <xf numFmtId="166" fontId="27" fillId="0" borderId="26" xfId="0" applyNumberFormat="1" applyFont="1" applyFill="1" applyBorder="1" applyAlignment="1">
      <alignment vertical="center"/>
    </xf>
    <xf numFmtId="0" fontId="14" fillId="0" borderId="21" xfId="0" applyFont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23" xfId="0" applyFont="1" applyBorder="1" applyAlignment="1" applyProtection="1">
      <alignment horizontal="left" vertical="center" wrapText="1" indent="1"/>
    </xf>
    <xf numFmtId="0" fontId="14" fillId="0" borderId="1" xfId="0" applyFont="1" applyBorder="1" applyAlignment="1" applyProtection="1">
      <alignment horizontal="left" vertical="center" wrapText="1" indent="1"/>
    </xf>
    <xf numFmtId="0" fontId="14" fillId="2" borderId="17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0" fontId="0" fillId="0" borderId="17" xfId="0" applyBorder="1" applyAlignment="1"/>
    <xf numFmtId="0" fontId="5" fillId="0" borderId="2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4" fillId="0" borderId="17" xfId="0" applyFont="1" applyBorder="1" applyAlignment="1">
      <alignment horizontal="right"/>
    </xf>
    <xf numFmtId="0" fontId="14" fillId="2" borderId="0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/>
    </xf>
    <xf numFmtId="0" fontId="0" fillId="0" borderId="17" xfId="0" applyFill="1" applyBorder="1" applyAlignment="1"/>
    <xf numFmtId="0" fontId="14" fillId="0" borderId="19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14" fillId="2" borderId="29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14" fillId="2" borderId="19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" fontId="22" fillId="0" borderId="18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7" xfId="0" applyFont="1" applyBorder="1" applyAlignment="1"/>
    <xf numFmtId="0" fontId="5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Normal 3" xfId="3" xr:uid="{5DE34EB1-0B11-483A-B59B-D831C9CCE591}"/>
  </cellStyles>
  <dxfs count="0"/>
  <tableStyles count="0" defaultTableStyle="TableStyleMedium2" defaultPivotStyle="PivotStyleLight16"/>
  <colors>
    <mruColors>
      <color rgb="FF6600FF"/>
      <color rgb="FF00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C509-6291-486E-8EAA-CEF18BEE299F}">
  <sheetPr>
    <tabColor theme="0"/>
  </sheetPr>
  <dimension ref="A1:BI45"/>
  <sheetViews>
    <sheetView topLeftCell="AP1" zoomScale="60" zoomScaleNormal="60" workbookViewId="0">
      <selection activeCell="AX27" sqref="AX27"/>
    </sheetView>
  </sheetViews>
  <sheetFormatPr defaultRowHeight="15" x14ac:dyDescent="0.25"/>
  <cols>
    <col min="1" max="1" width="5" style="20" customWidth="1"/>
    <col min="2" max="2" width="50.5703125" style="12" customWidth="1"/>
    <col min="3" max="30" width="11.5703125" style="12" customWidth="1"/>
    <col min="31" max="38" width="11.5703125" customWidth="1"/>
    <col min="39" max="39" width="11.5703125" style="311" customWidth="1"/>
    <col min="40" max="44" width="11.5703125" customWidth="1"/>
    <col min="45" max="45" width="16.5703125" bestFit="1" customWidth="1"/>
    <col min="46" max="46" width="15.85546875" bestFit="1" customWidth="1"/>
    <col min="47" max="47" width="11.5703125" customWidth="1"/>
    <col min="49" max="49" width="5" style="20" customWidth="1"/>
    <col min="50" max="50" width="50.5703125" style="12" customWidth="1"/>
    <col min="51" max="51" width="12.5703125" customWidth="1"/>
    <col min="52" max="52" width="12.5703125" style="30" customWidth="1"/>
    <col min="53" max="61" width="12.5703125" customWidth="1"/>
  </cols>
  <sheetData>
    <row r="1" spans="1:61" ht="20.100000000000001" customHeight="1" thickBot="1" x14ac:dyDescent="0.3">
      <c r="A1" s="327" t="s">
        <v>403</v>
      </c>
      <c r="B1" s="327"/>
      <c r="C1" s="328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K1" s="333"/>
      <c r="AL1" s="333"/>
      <c r="AO1" s="333" t="s">
        <v>385</v>
      </c>
      <c r="AP1" s="333"/>
      <c r="AS1" s="333" t="s">
        <v>404</v>
      </c>
      <c r="AT1" s="333"/>
      <c r="AU1" s="334"/>
      <c r="AW1" s="287" t="s">
        <v>406</v>
      </c>
      <c r="AX1"/>
      <c r="AY1" s="1"/>
      <c r="AZ1" s="224"/>
      <c r="BA1" s="1"/>
      <c r="BB1" s="1"/>
      <c r="BC1" s="1"/>
      <c r="BD1" s="1"/>
      <c r="BE1" s="1"/>
      <c r="BF1" s="1"/>
      <c r="BG1" s="337" t="s">
        <v>404</v>
      </c>
      <c r="BH1" s="337"/>
      <c r="BI1" s="334"/>
    </row>
    <row r="2" spans="1:61" s="23" customFormat="1" ht="14.1" customHeight="1" x14ac:dyDescent="0.25">
      <c r="A2" s="323" t="s">
        <v>402</v>
      </c>
      <c r="B2" s="324"/>
      <c r="C2" s="34">
        <v>2010</v>
      </c>
      <c r="D2" s="34">
        <v>2010</v>
      </c>
      <c r="E2" s="34">
        <v>2010</v>
      </c>
      <c r="F2" s="34">
        <v>2010</v>
      </c>
      <c r="G2" s="34">
        <v>2011</v>
      </c>
      <c r="H2" s="34">
        <v>2011</v>
      </c>
      <c r="I2" s="34">
        <v>2011</v>
      </c>
      <c r="J2" s="34">
        <v>2011</v>
      </c>
      <c r="K2" s="34">
        <v>2012</v>
      </c>
      <c r="L2" s="34">
        <v>2012</v>
      </c>
      <c r="M2" s="34">
        <v>2012</v>
      </c>
      <c r="N2" s="34">
        <v>2012</v>
      </c>
      <c r="O2" s="34">
        <v>2013</v>
      </c>
      <c r="P2" s="34">
        <v>2013</v>
      </c>
      <c r="Q2" s="34">
        <v>2013</v>
      </c>
      <c r="R2" s="34">
        <v>2013</v>
      </c>
      <c r="S2" s="34">
        <v>2014</v>
      </c>
      <c r="T2" s="34">
        <v>2014</v>
      </c>
      <c r="U2" s="34">
        <v>2014</v>
      </c>
      <c r="V2" s="34">
        <v>2014</v>
      </c>
      <c r="W2" s="34">
        <v>2015</v>
      </c>
      <c r="X2" s="34">
        <v>2015</v>
      </c>
      <c r="Y2" s="34">
        <v>2015</v>
      </c>
      <c r="Z2" s="34">
        <v>2015</v>
      </c>
      <c r="AA2" s="34">
        <v>2016</v>
      </c>
      <c r="AB2" s="34">
        <v>2016</v>
      </c>
      <c r="AC2" s="34">
        <v>2016</v>
      </c>
      <c r="AD2" s="34">
        <v>2016</v>
      </c>
      <c r="AE2" s="35">
        <v>2017</v>
      </c>
      <c r="AF2" s="35">
        <v>2017</v>
      </c>
      <c r="AG2" s="35">
        <v>2017</v>
      </c>
      <c r="AH2" s="35">
        <v>2017</v>
      </c>
      <c r="AI2" s="35">
        <v>2018</v>
      </c>
      <c r="AJ2" s="35">
        <v>2018</v>
      </c>
      <c r="AK2" s="35">
        <v>2018</v>
      </c>
      <c r="AL2" s="36">
        <v>2018</v>
      </c>
      <c r="AM2" s="312">
        <v>2019</v>
      </c>
      <c r="AN2" s="35">
        <v>2019</v>
      </c>
      <c r="AO2" s="35">
        <v>2019</v>
      </c>
      <c r="AP2" s="36">
        <v>2019</v>
      </c>
      <c r="AQ2" s="35">
        <v>2020</v>
      </c>
      <c r="AR2" s="35">
        <v>2020</v>
      </c>
      <c r="AS2" s="35">
        <v>2020</v>
      </c>
      <c r="AT2" s="36">
        <v>2020</v>
      </c>
      <c r="AU2" s="37">
        <v>2021</v>
      </c>
      <c r="AW2" s="323" t="s">
        <v>402</v>
      </c>
      <c r="AX2" s="324"/>
      <c r="AY2" s="329">
        <v>2010</v>
      </c>
      <c r="AZ2" s="331">
        <v>2011</v>
      </c>
      <c r="BA2" s="329">
        <v>2012</v>
      </c>
      <c r="BB2" s="329">
        <v>2013</v>
      </c>
      <c r="BC2" s="329">
        <v>2014</v>
      </c>
      <c r="BD2" s="329">
        <v>2015</v>
      </c>
      <c r="BE2" s="329">
        <v>2016</v>
      </c>
      <c r="BF2" s="329">
        <v>2017</v>
      </c>
      <c r="BG2" s="329">
        <v>2018</v>
      </c>
      <c r="BH2" s="329">
        <v>2019</v>
      </c>
      <c r="BI2" s="335">
        <v>2020</v>
      </c>
    </row>
    <row r="3" spans="1:61" s="23" customFormat="1" ht="14.1" customHeight="1" x14ac:dyDescent="0.25">
      <c r="A3" s="325"/>
      <c r="B3" s="326"/>
      <c r="C3" s="38" t="s">
        <v>313</v>
      </c>
      <c r="D3" s="38" t="s">
        <v>314</v>
      </c>
      <c r="E3" s="38" t="s">
        <v>315</v>
      </c>
      <c r="F3" s="38" t="s">
        <v>316</v>
      </c>
      <c r="G3" s="38" t="s">
        <v>313</v>
      </c>
      <c r="H3" s="38" t="s">
        <v>314</v>
      </c>
      <c r="I3" s="38" t="s">
        <v>315</v>
      </c>
      <c r="J3" s="38" t="s">
        <v>316</v>
      </c>
      <c r="K3" s="38" t="s">
        <v>313</v>
      </c>
      <c r="L3" s="38" t="s">
        <v>314</v>
      </c>
      <c r="M3" s="38" t="s">
        <v>315</v>
      </c>
      <c r="N3" s="38" t="s">
        <v>316</v>
      </c>
      <c r="O3" s="38" t="s">
        <v>313</v>
      </c>
      <c r="P3" s="38" t="s">
        <v>314</v>
      </c>
      <c r="Q3" s="38" t="s">
        <v>315</v>
      </c>
      <c r="R3" s="38" t="s">
        <v>316</v>
      </c>
      <c r="S3" s="38" t="s">
        <v>313</v>
      </c>
      <c r="T3" s="38" t="s">
        <v>314</v>
      </c>
      <c r="U3" s="38" t="s">
        <v>315</v>
      </c>
      <c r="V3" s="38" t="s">
        <v>316</v>
      </c>
      <c r="W3" s="38" t="s">
        <v>313</v>
      </c>
      <c r="X3" s="38" t="s">
        <v>314</v>
      </c>
      <c r="Y3" s="38" t="s">
        <v>315</v>
      </c>
      <c r="Z3" s="38" t="s">
        <v>316</v>
      </c>
      <c r="AA3" s="38" t="s">
        <v>313</v>
      </c>
      <c r="AB3" s="38" t="s">
        <v>314</v>
      </c>
      <c r="AC3" s="38" t="s">
        <v>315</v>
      </c>
      <c r="AD3" s="38" t="s">
        <v>316</v>
      </c>
      <c r="AE3" s="39" t="s">
        <v>313</v>
      </c>
      <c r="AF3" s="39" t="s">
        <v>314</v>
      </c>
      <c r="AG3" s="39" t="s">
        <v>315</v>
      </c>
      <c r="AH3" s="39" t="s">
        <v>316</v>
      </c>
      <c r="AI3" s="39" t="s">
        <v>313</v>
      </c>
      <c r="AJ3" s="39" t="s">
        <v>314</v>
      </c>
      <c r="AK3" s="39" t="s">
        <v>315</v>
      </c>
      <c r="AL3" s="40" t="s">
        <v>316</v>
      </c>
      <c r="AM3" s="313" t="s">
        <v>313</v>
      </c>
      <c r="AN3" s="39" t="s">
        <v>314</v>
      </c>
      <c r="AO3" s="39" t="s">
        <v>315</v>
      </c>
      <c r="AP3" s="40" t="s">
        <v>316</v>
      </c>
      <c r="AQ3" s="39" t="s">
        <v>313</v>
      </c>
      <c r="AR3" s="39" t="s">
        <v>314</v>
      </c>
      <c r="AS3" s="39" t="s">
        <v>315</v>
      </c>
      <c r="AT3" s="40" t="s">
        <v>316</v>
      </c>
      <c r="AU3" s="41" t="s">
        <v>313</v>
      </c>
      <c r="AW3" s="325"/>
      <c r="AX3" s="326"/>
      <c r="AY3" s="330"/>
      <c r="AZ3" s="332"/>
      <c r="BA3" s="330"/>
      <c r="BB3" s="330"/>
      <c r="BC3" s="330"/>
      <c r="BD3" s="330"/>
      <c r="BE3" s="330"/>
      <c r="BF3" s="330"/>
      <c r="BG3" s="330"/>
      <c r="BH3" s="330"/>
      <c r="BI3" s="336"/>
    </row>
    <row r="4" spans="1:61" ht="18" customHeight="1" x14ac:dyDescent="0.25">
      <c r="A4" s="15"/>
      <c r="B4" s="8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3"/>
      <c r="AF4" s="43"/>
      <c r="AG4" s="43"/>
      <c r="AH4" s="43"/>
      <c r="AI4" s="43"/>
      <c r="AJ4" s="43"/>
      <c r="AK4" s="43"/>
      <c r="AL4" s="44"/>
      <c r="AM4" s="314"/>
      <c r="AN4" s="43"/>
      <c r="AO4" s="43"/>
      <c r="AP4" s="44"/>
      <c r="AQ4" s="43"/>
      <c r="AR4" s="43"/>
      <c r="AS4" s="43"/>
      <c r="AT4" s="44"/>
      <c r="AU4" s="45"/>
      <c r="AW4" s="15"/>
      <c r="AX4" s="8" t="s">
        <v>0</v>
      </c>
      <c r="AY4" s="227"/>
      <c r="AZ4" s="225"/>
      <c r="BA4" s="228"/>
      <c r="BB4" s="228"/>
      <c r="BC4" s="228"/>
      <c r="BD4" s="228"/>
      <c r="BE4" s="228"/>
      <c r="BF4" s="228"/>
      <c r="BG4" s="228"/>
      <c r="BH4" s="227"/>
      <c r="BI4" s="250"/>
    </row>
    <row r="5" spans="1:61" ht="18" customHeight="1" x14ac:dyDescent="0.25">
      <c r="A5" s="15">
        <v>1</v>
      </c>
      <c r="B5" s="8" t="s">
        <v>204</v>
      </c>
      <c r="C5" s="46">
        <f>SUM(C6:C9)</f>
        <v>3195723.2453277484</v>
      </c>
      <c r="D5" s="46">
        <f t="shared" ref="D5:AD5" si="0">SUM(D6:D9)</f>
        <v>2450430.4465437857</v>
      </c>
      <c r="E5" s="46">
        <f t="shared" si="0"/>
        <v>4435883.0748854503</v>
      </c>
      <c r="F5" s="46">
        <f t="shared" si="0"/>
        <v>2895700.9355374705</v>
      </c>
      <c r="G5" s="46">
        <f t="shared" si="0"/>
        <v>4028620.762078579</v>
      </c>
      <c r="H5" s="46">
        <f t="shared" si="0"/>
        <v>2926732.5975053431</v>
      </c>
      <c r="I5" s="46">
        <f t="shared" si="0"/>
        <v>4039014.005407765</v>
      </c>
      <c r="J5" s="46">
        <f t="shared" si="0"/>
        <v>2505868.6193221174</v>
      </c>
      <c r="K5" s="46">
        <f t="shared" si="0"/>
        <v>5840346.6462333761</v>
      </c>
      <c r="L5" s="46">
        <f t="shared" si="0"/>
        <v>4234682.9984010188</v>
      </c>
      <c r="M5" s="46">
        <f t="shared" si="0"/>
        <v>4411504.9701133994</v>
      </c>
      <c r="N5" s="46">
        <f t="shared" si="0"/>
        <v>3774360.5059342002</v>
      </c>
      <c r="O5" s="46">
        <f t="shared" si="0"/>
        <v>5719677.5580000002</v>
      </c>
      <c r="P5" s="46">
        <f t="shared" si="0"/>
        <v>4051044.154545201</v>
      </c>
      <c r="Q5" s="46">
        <f t="shared" si="0"/>
        <v>6041913.9204703998</v>
      </c>
      <c r="R5" s="46">
        <f t="shared" si="0"/>
        <v>3157029.3975866665</v>
      </c>
      <c r="S5" s="46">
        <f t="shared" si="0"/>
        <v>4976954.9221800966</v>
      </c>
      <c r="T5" s="46">
        <f t="shared" si="0"/>
        <v>6801447.2446400002</v>
      </c>
      <c r="U5" s="46">
        <f t="shared" si="0"/>
        <v>7420644.9619199997</v>
      </c>
      <c r="V5" s="46">
        <f t="shared" si="0"/>
        <v>4141275.1079609995</v>
      </c>
      <c r="W5" s="46">
        <f t="shared" si="0"/>
        <v>6542264.5790224513</v>
      </c>
      <c r="X5" s="46">
        <f t="shared" si="0"/>
        <v>5355698.9672261029</v>
      </c>
      <c r="Y5" s="46">
        <f t="shared" si="0"/>
        <v>7818629.4092800003</v>
      </c>
      <c r="Z5" s="46">
        <f t="shared" si="0"/>
        <v>3982195.6454190351</v>
      </c>
      <c r="AA5" s="46">
        <f t="shared" si="0"/>
        <v>5045861.1620800011</v>
      </c>
      <c r="AB5" s="46">
        <f t="shared" si="0"/>
        <v>3704215.4168666513</v>
      </c>
      <c r="AC5" s="46">
        <f t="shared" si="0"/>
        <v>8187881.3097838899</v>
      </c>
      <c r="AD5" s="46">
        <f t="shared" si="0"/>
        <v>3778364.3596799993</v>
      </c>
      <c r="AE5" s="47">
        <f>SUM(AE6:AE9)</f>
        <v>4478538.2519199997</v>
      </c>
      <c r="AF5" s="47">
        <f t="shared" ref="AF5:AP5" si="1">SUM(AF6:AF9)</f>
        <v>5542133.7590399999</v>
      </c>
      <c r="AG5" s="47">
        <f t="shared" si="1"/>
        <v>5700596.5220219037</v>
      </c>
      <c r="AH5" s="47">
        <f t="shared" si="1"/>
        <v>6851940.8463599999</v>
      </c>
      <c r="AI5" s="47">
        <f t="shared" si="1"/>
        <v>5248339.8406570004</v>
      </c>
      <c r="AJ5" s="47">
        <f t="shared" si="1"/>
        <v>5793000.7999999998</v>
      </c>
      <c r="AK5" s="47">
        <f t="shared" si="1"/>
        <v>4979615.8862321051</v>
      </c>
      <c r="AL5" s="48">
        <f t="shared" si="1"/>
        <v>8767919.0728159994</v>
      </c>
      <c r="AM5" s="315">
        <f t="shared" si="1"/>
        <v>5980203.8474949989</v>
      </c>
      <c r="AN5" s="47">
        <f t="shared" si="1"/>
        <v>6279311.1868611109</v>
      </c>
      <c r="AO5" s="47">
        <f t="shared" si="1"/>
        <v>4937444.2626900002</v>
      </c>
      <c r="AP5" s="48">
        <f t="shared" si="1"/>
        <v>8108195.5800000001</v>
      </c>
      <c r="AQ5" s="47">
        <f t="shared" ref="AQ5:AT5" si="2">SUM(AQ6:AQ9)</f>
        <v>4710592.4214000003</v>
      </c>
      <c r="AR5" s="47">
        <f t="shared" si="2"/>
        <v>4894441.6746199997</v>
      </c>
      <c r="AS5" s="47">
        <f t="shared" si="2"/>
        <v>5444976.8837540001</v>
      </c>
      <c r="AT5" s="48">
        <f t="shared" si="2"/>
        <v>6795738.8859999999</v>
      </c>
      <c r="AU5" s="49">
        <f t="shared" ref="AU5" si="3">SUM(AU6:AU9)</f>
        <v>5430829.4050000003</v>
      </c>
      <c r="AW5" s="15">
        <v>1</v>
      </c>
      <c r="AX5" s="8" t="s">
        <v>204</v>
      </c>
      <c r="AY5" s="229">
        <f>C5+D5+E5+F5</f>
        <v>12977737.702294456</v>
      </c>
      <c r="AZ5" s="50">
        <f>G5+H5+I5+J5</f>
        <v>13500235.984313805</v>
      </c>
      <c r="BA5" s="230">
        <f>K5+L5+M5+N5</f>
        <v>18260895.120681997</v>
      </c>
      <c r="BB5" s="230">
        <f>O5+P5+Q5+R5</f>
        <v>18969665.030602269</v>
      </c>
      <c r="BC5" s="230">
        <f>S5+T5+U5+V5</f>
        <v>23340322.236701097</v>
      </c>
      <c r="BD5" s="230">
        <f>W5+X5+Y5+Z5</f>
        <v>23698788.600947592</v>
      </c>
      <c r="BE5" s="230">
        <f>AA5+AB5+AC5+AD5</f>
        <v>20716322.248410542</v>
      </c>
      <c r="BF5" s="230">
        <f>AE5+AF5+AG5+AH5</f>
        <v>22573209.3793419</v>
      </c>
      <c r="BG5" s="230">
        <f>AI5+AJ5+AK5+AL5</f>
        <v>24788875.599705104</v>
      </c>
      <c r="BH5" s="229">
        <f>AM5+AN5+AO5+AP5</f>
        <v>25305154.877046108</v>
      </c>
      <c r="BI5" s="251">
        <f>AN5+AO5+AP5+AQ5</f>
        <v>24035543.450951111</v>
      </c>
    </row>
    <row r="6" spans="1:61" ht="18" customHeight="1" x14ac:dyDescent="0.25">
      <c r="A6" s="15">
        <v>11</v>
      </c>
      <c r="B6" s="9" t="s">
        <v>205</v>
      </c>
      <c r="C6" s="50">
        <v>2271516.5729999999</v>
      </c>
      <c r="D6" s="50">
        <v>1868698.162</v>
      </c>
      <c r="E6" s="50">
        <v>2226102.1828999999</v>
      </c>
      <c r="F6" s="50">
        <v>1654989.2759999998</v>
      </c>
      <c r="G6" s="50">
        <v>2946616.1030000001</v>
      </c>
      <c r="H6" s="50">
        <v>2338924.818</v>
      </c>
      <c r="I6" s="50">
        <v>2295727.8509999998</v>
      </c>
      <c r="J6" s="50">
        <v>2156620.9019999998</v>
      </c>
      <c r="K6" s="50">
        <v>3656901.8480000002</v>
      </c>
      <c r="L6" s="50">
        <v>2726707.4020000002</v>
      </c>
      <c r="M6" s="50">
        <v>2563070.1139999996</v>
      </c>
      <c r="N6" s="50">
        <v>2162965.8640000001</v>
      </c>
      <c r="O6" s="50">
        <v>4015064.0579999997</v>
      </c>
      <c r="P6" s="50">
        <v>3021317.7070000004</v>
      </c>
      <c r="Q6" s="50">
        <v>3696963.1519999998</v>
      </c>
      <c r="R6" s="50">
        <v>2751160.8049999997</v>
      </c>
      <c r="S6" s="50">
        <v>4108323.6241722461</v>
      </c>
      <c r="T6" s="50">
        <v>3726715.2</v>
      </c>
      <c r="U6" s="50">
        <v>4184057.302606408</v>
      </c>
      <c r="V6" s="50">
        <v>2887517.8529999997</v>
      </c>
      <c r="W6" s="50">
        <v>4619751.393429732</v>
      </c>
      <c r="X6" s="50">
        <v>4033794.5996671109</v>
      </c>
      <c r="Y6" s="50">
        <v>4295154.0999999996</v>
      </c>
      <c r="Z6" s="50">
        <v>3400008.7321441523</v>
      </c>
      <c r="AA6" s="50">
        <v>3870457.4000000004</v>
      </c>
      <c r="AB6" s="50">
        <v>2951917.7003418966</v>
      </c>
      <c r="AC6" s="50">
        <v>6510340.746757702</v>
      </c>
      <c r="AD6" s="50">
        <v>3327159.4799999995</v>
      </c>
      <c r="AE6" s="43">
        <v>3811716.21</v>
      </c>
      <c r="AF6" s="43">
        <v>4226360</v>
      </c>
      <c r="AG6" s="43">
        <v>4295057.501333396</v>
      </c>
      <c r="AH6" s="43">
        <v>4851284.5990000004</v>
      </c>
      <c r="AI6" s="43">
        <v>4473757.2</v>
      </c>
      <c r="AJ6" s="43">
        <v>4590771.0999999996</v>
      </c>
      <c r="AK6" s="43">
        <v>3666753.3154489268</v>
      </c>
      <c r="AL6" s="44">
        <v>5163158.1499999994</v>
      </c>
      <c r="AM6" s="314">
        <v>4900833.0699999994</v>
      </c>
      <c r="AN6" s="43">
        <v>5062069</v>
      </c>
      <c r="AO6" s="43">
        <v>3734731</v>
      </c>
      <c r="AP6" s="44">
        <v>4916526</v>
      </c>
      <c r="AQ6" s="43">
        <v>4118874.31</v>
      </c>
      <c r="AR6" s="43">
        <v>3853393.5</v>
      </c>
      <c r="AS6" s="43">
        <v>3821530.3582520001</v>
      </c>
      <c r="AT6" s="44">
        <v>4364622.9560000002</v>
      </c>
      <c r="AU6" s="45">
        <v>4601390.2949999999</v>
      </c>
      <c r="AW6" s="15">
        <v>11</v>
      </c>
      <c r="AX6" s="9" t="s">
        <v>205</v>
      </c>
      <c r="AY6" s="229">
        <f>C6+D6+E6+F6</f>
        <v>8021306.1938999994</v>
      </c>
      <c r="AZ6" s="50">
        <f>G6+H6+I6+J6</f>
        <v>9737889.6739999987</v>
      </c>
      <c r="BA6" s="230">
        <f>K6+L6+M6+N6</f>
        <v>11109645.228</v>
      </c>
      <c r="BB6" s="230">
        <f>O6+P6+Q6+R6</f>
        <v>13484505.721999999</v>
      </c>
      <c r="BC6" s="230">
        <f>S6+T6+U6+V6</f>
        <v>14906613.979778655</v>
      </c>
      <c r="BD6" s="230">
        <f>W6+X6+Y6+Z6</f>
        <v>16348708.825240996</v>
      </c>
      <c r="BE6" s="230">
        <f>AA6+AB6+AC6+AD6</f>
        <v>16659875.327099599</v>
      </c>
      <c r="BF6" s="230">
        <v>17184418.310333397</v>
      </c>
      <c r="BG6" s="230">
        <v>17894439.765448928</v>
      </c>
      <c r="BH6" s="229">
        <f t="shared" ref="BH6:BH38" si="4">AM6+AN6+AO6+AP6</f>
        <v>18614159.07</v>
      </c>
      <c r="BI6" s="251">
        <f>AQ6+AR6+AS6+AT6</f>
        <v>16158421.124252001</v>
      </c>
    </row>
    <row r="7" spans="1:61" ht="18" customHeight="1" x14ac:dyDescent="0.25">
      <c r="A7" s="15">
        <v>12</v>
      </c>
      <c r="B7" s="9" t="s">
        <v>206</v>
      </c>
      <c r="C7" s="51" t="s">
        <v>382</v>
      </c>
      <c r="D7" s="51" t="s">
        <v>382</v>
      </c>
      <c r="E7" s="51" t="s">
        <v>382</v>
      </c>
      <c r="F7" s="51" t="s">
        <v>382</v>
      </c>
      <c r="G7" s="51" t="s">
        <v>382</v>
      </c>
      <c r="H7" s="51" t="s">
        <v>382</v>
      </c>
      <c r="I7" s="51" t="s">
        <v>382</v>
      </c>
      <c r="J7" s="51" t="s">
        <v>382</v>
      </c>
      <c r="K7" s="51" t="s">
        <v>382</v>
      </c>
      <c r="L7" s="51" t="s">
        <v>382</v>
      </c>
      <c r="M7" s="51" t="s">
        <v>382</v>
      </c>
      <c r="N7" s="51" t="s">
        <v>382</v>
      </c>
      <c r="O7" s="51" t="s">
        <v>382</v>
      </c>
      <c r="P7" s="51" t="s">
        <v>382</v>
      </c>
      <c r="Q7" s="51" t="s">
        <v>382</v>
      </c>
      <c r="R7" s="51" t="s">
        <v>382</v>
      </c>
      <c r="S7" s="51" t="s">
        <v>382</v>
      </c>
      <c r="T7" s="51" t="s">
        <v>382</v>
      </c>
      <c r="U7" s="51" t="s">
        <v>382</v>
      </c>
      <c r="V7" s="51" t="s">
        <v>382</v>
      </c>
      <c r="W7" s="51" t="s">
        <v>382</v>
      </c>
      <c r="X7" s="51" t="s">
        <v>382</v>
      </c>
      <c r="Y7" s="51" t="s">
        <v>382</v>
      </c>
      <c r="Z7" s="51" t="s">
        <v>382</v>
      </c>
      <c r="AA7" s="51" t="s">
        <v>382</v>
      </c>
      <c r="AB7" s="51" t="s">
        <v>382</v>
      </c>
      <c r="AC7" s="51" t="s">
        <v>382</v>
      </c>
      <c r="AD7" s="51" t="s">
        <v>382</v>
      </c>
      <c r="AE7" s="52" t="s">
        <v>382</v>
      </c>
      <c r="AF7" s="52" t="s">
        <v>382</v>
      </c>
      <c r="AG7" s="52" t="s">
        <v>382</v>
      </c>
      <c r="AH7" s="52" t="s">
        <v>382</v>
      </c>
      <c r="AI7" s="52" t="s">
        <v>382</v>
      </c>
      <c r="AJ7" s="52" t="s">
        <v>382</v>
      </c>
      <c r="AK7" s="52" t="s">
        <v>382</v>
      </c>
      <c r="AL7" s="53" t="s">
        <v>382</v>
      </c>
      <c r="AM7" s="316" t="s">
        <v>382</v>
      </c>
      <c r="AN7" s="52" t="s">
        <v>382</v>
      </c>
      <c r="AO7" s="52" t="s">
        <v>382</v>
      </c>
      <c r="AP7" s="53" t="s">
        <v>382</v>
      </c>
      <c r="AQ7" s="52" t="s">
        <v>382</v>
      </c>
      <c r="AR7" s="52" t="s">
        <v>382</v>
      </c>
      <c r="AS7" s="52" t="s">
        <v>382</v>
      </c>
      <c r="AT7" s="53" t="s">
        <v>382</v>
      </c>
      <c r="AU7" s="54" t="s">
        <v>382</v>
      </c>
      <c r="AW7" s="15">
        <v>12</v>
      </c>
      <c r="AX7" s="9" t="s">
        <v>206</v>
      </c>
      <c r="AY7" s="229">
        <v>0</v>
      </c>
      <c r="AZ7" s="50">
        <v>0</v>
      </c>
      <c r="BA7" s="230">
        <v>0</v>
      </c>
      <c r="BB7" s="230">
        <v>0</v>
      </c>
      <c r="BC7" s="230">
        <v>0</v>
      </c>
      <c r="BD7" s="230">
        <v>0</v>
      </c>
      <c r="BE7" s="230">
        <v>0</v>
      </c>
      <c r="BF7" s="230">
        <v>0</v>
      </c>
      <c r="BG7" s="230">
        <v>0</v>
      </c>
      <c r="BH7" s="229">
        <v>0</v>
      </c>
      <c r="BI7" s="251">
        <v>0</v>
      </c>
    </row>
    <row r="8" spans="1:61" ht="18" customHeight="1" x14ac:dyDescent="0.25">
      <c r="A8" s="15">
        <v>13</v>
      </c>
      <c r="B8" s="9" t="s">
        <v>207</v>
      </c>
      <c r="C8" s="50">
        <v>717747.13832774828</v>
      </c>
      <c r="D8" s="50">
        <v>287744.81354378589</v>
      </c>
      <c r="E8" s="50">
        <v>1921620.2189854505</v>
      </c>
      <c r="F8" s="50">
        <v>1003528.5015374711</v>
      </c>
      <c r="G8" s="50">
        <v>955242.91807857901</v>
      </c>
      <c r="H8" s="50">
        <v>215649.01346334303</v>
      </c>
      <c r="I8" s="50">
        <v>1534378.742407765</v>
      </c>
      <c r="J8" s="50">
        <v>264836.35832211748</v>
      </c>
      <c r="K8" s="50">
        <v>1865474.8462333768</v>
      </c>
      <c r="L8" s="50">
        <v>1117989.7824010183</v>
      </c>
      <c r="M8" s="50">
        <v>1316351.5611133999</v>
      </c>
      <c r="N8" s="50">
        <v>1500459.7019342002</v>
      </c>
      <c r="O8" s="50">
        <v>1285677.8740000001</v>
      </c>
      <c r="P8" s="50">
        <v>545668.23554520006</v>
      </c>
      <c r="Q8" s="50">
        <v>1580916.2454704</v>
      </c>
      <c r="R8" s="50">
        <v>276930.51192000002</v>
      </c>
      <c r="S8" s="50">
        <v>296528.60159999999</v>
      </c>
      <c r="T8" s="50">
        <v>2160275.6446400001</v>
      </c>
      <c r="U8" s="50">
        <v>2435817.0939199999</v>
      </c>
      <c r="V8" s="50">
        <v>1054438.07552</v>
      </c>
      <c r="W8" s="50">
        <v>1165443.9523199999</v>
      </c>
      <c r="X8" s="50">
        <v>965425.77591999993</v>
      </c>
      <c r="Y8" s="50">
        <v>2138173.8092800002</v>
      </c>
      <c r="Z8" s="50">
        <v>349302.72272000002</v>
      </c>
      <c r="AA8" s="50">
        <v>663038.03208000003</v>
      </c>
      <c r="AB8" s="50">
        <v>450487.52639999997</v>
      </c>
      <c r="AC8" s="50">
        <v>457720.17680000002</v>
      </c>
      <c r="AD8" s="50">
        <v>177704.91967999999</v>
      </c>
      <c r="AE8" s="43">
        <v>387954.54191999999</v>
      </c>
      <c r="AF8" s="43">
        <v>530959.45903999999</v>
      </c>
      <c r="AG8" s="43">
        <v>416472.03288000042</v>
      </c>
      <c r="AH8" s="43">
        <v>861677.34736000001</v>
      </c>
      <c r="AI8" s="43">
        <v>104361.940657</v>
      </c>
      <c r="AJ8" s="43">
        <v>704862</v>
      </c>
      <c r="AK8" s="43">
        <v>434627.85113999998</v>
      </c>
      <c r="AL8" s="44">
        <v>1685457.8528160003</v>
      </c>
      <c r="AM8" s="314">
        <v>361926.19749499997</v>
      </c>
      <c r="AN8" s="43">
        <v>570534.00543000002</v>
      </c>
      <c r="AO8" s="43">
        <v>639723.26269</v>
      </c>
      <c r="AP8" s="44">
        <v>1060002.58</v>
      </c>
      <c r="AQ8" s="43">
        <v>358743.06140000001</v>
      </c>
      <c r="AR8" s="43">
        <v>515635.87462000002</v>
      </c>
      <c r="AS8" s="43">
        <v>669018.16498999996</v>
      </c>
      <c r="AT8" s="44">
        <v>1021885.96</v>
      </c>
      <c r="AU8" s="45">
        <v>462003</v>
      </c>
      <c r="AW8" s="15">
        <v>13</v>
      </c>
      <c r="AX8" s="9" t="s">
        <v>207</v>
      </c>
      <c r="AY8" s="229">
        <f t="shared" ref="AY8:AY15" si="5">C8+D8+E8+F8</f>
        <v>3930640.6723944554</v>
      </c>
      <c r="AZ8" s="50">
        <f t="shared" ref="AZ8:AZ15" si="6">G8+H8+I8+J8</f>
        <v>2970107.0322718043</v>
      </c>
      <c r="BA8" s="230">
        <f t="shared" ref="BA8:BA15" si="7">K8+L8+M8+N8</f>
        <v>5800275.8916819952</v>
      </c>
      <c r="BB8" s="230">
        <f t="shared" ref="BB8:BB15" si="8">O8+P8+Q8+R8</f>
        <v>3689192.8669356001</v>
      </c>
      <c r="BC8" s="230">
        <f t="shared" ref="BC8:BC15" si="9">S8+T8+U8+V8</f>
        <v>5947059.4156800006</v>
      </c>
      <c r="BD8" s="230">
        <f t="shared" ref="BD8:BD15" si="10">W8+X8+Y8+Z8</f>
        <v>4618346.2602400007</v>
      </c>
      <c r="BE8" s="230">
        <f t="shared" ref="BE8:BE15" si="11">AA8+AB8+AC8+AD8</f>
        <v>1748950.6549600002</v>
      </c>
      <c r="BF8" s="230">
        <v>2197063.3812000006</v>
      </c>
      <c r="BG8" s="230">
        <v>2929309.6446130006</v>
      </c>
      <c r="BH8" s="229">
        <f t="shared" si="4"/>
        <v>2632186.0456150002</v>
      </c>
      <c r="BI8" s="251">
        <f t="shared" ref="BI8:BI40" si="12">AQ8+AR8+AS8+AT8</f>
        <v>2565283.0610099998</v>
      </c>
    </row>
    <row r="9" spans="1:61" ht="18" customHeight="1" x14ac:dyDescent="0.25">
      <c r="A9" s="15">
        <v>14</v>
      </c>
      <c r="B9" s="9" t="s">
        <v>208</v>
      </c>
      <c r="C9" s="50">
        <v>206459.53399999999</v>
      </c>
      <c r="D9" s="50">
        <v>293987.47100000002</v>
      </c>
      <c r="E9" s="50">
        <v>288160.67299999995</v>
      </c>
      <c r="F9" s="50">
        <v>237183.15799999997</v>
      </c>
      <c r="G9" s="50">
        <v>126761.74099999998</v>
      </c>
      <c r="H9" s="50">
        <v>372158.76604200003</v>
      </c>
      <c r="I9" s="50">
        <v>208907.41200000001</v>
      </c>
      <c r="J9" s="50">
        <v>84411.358999999997</v>
      </c>
      <c r="K9" s="50">
        <v>317969.95199999999</v>
      </c>
      <c r="L9" s="50">
        <v>389985.81399999995</v>
      </c>
      <c r="M9" s="50">
        <v>532083.29500000004</v>
      </c>
      <c r="N9" s="50">
        <v>110934.94</v>
      </c>
      <c r="O9" s="50">
        <v>418935.62599999993</v>
      </c>
      <c r="P9" s="50">
        <v>484058.21200000006</v>
      </c>
      <c r="Q9" s="50">
        <v>764034.52300000004</v>
      </c>
      <c r="R9" s="50">
        <v>128938.08066666668</v>
      </c>
      <c r="S9" s="50">
        <v>572102.6964078506</v>
      </c>
      <c r="T9" s="50">
        <v>914456.39999999991</v>
      </c>
      <c r="U9" s="50">
        <v>800770.565393592</v>
      </c>
      <c r="V9" s="50">
        <v>199319.17944100001</v>
      </c>
      <c r="W9" s="50">
        <v>757069.23327271896</v>
      </c>
      <c r="X9" s="50">
        <v>356478.59163899114</v>
      </c>
      <c r="Y9" s="50">
        <v>1385301.4999999998</v>
      </c>
      <c r="Z9" s="50">
        <v>232884.1905548831</v>
      </c>
      <c r="AA9" s="50">
        <v>512365.73000000004</v>
      </c>
      <c r="AB9" s="50">
        <v>301810.19012475485</v>
      </c>
      <c r="AC9" s="50">
        <v>1219820.3862261872</v>
      </c>
      <c r="AD9" s="50">
        <v>273499.95999999996</v>
      </c>
      <c r="AE9" s="43">
        <v>278867.5</v>
      </c>
      <c r="AF9" s="43">
        <v>784814.29999999993</v>
      </c>
      <c r="AG9" s="43">
        <v>989066.98780850659</v>
      </c>
      <c r="AH9" s="43">
        <v>1138978.8999999999</v>
      </c>
      <c r="AI9" s="43">
        <v>670220.70000000019</v>
      </c>
      <c r="AJ9" s="43">
        <v>497367.7</v>
      </c>
      <c r="AK9" s="43">
        <v>878234.71964317863</v>
      </c>
      <c r="AL9" s="44">
        <v>1919303.07</v>
      </c>
      <c r="AM9" s="314">
        <v>717444.58</v>
      </c>
      <c r="AN9" s="43">
        <v>646708.18143111106</v>
      </c>
      <c r="AO9" s="43">
        <v>562990</v>
      </c>
      <c r="AP9" s="44">
        <v>2131667</v>
      </c>
      <c r="AQ9" s="43">
        <v>232975.05000000002</v>
      </c>
      <c r="AR9" s="43">
        <v>525412.30000000005</v>
      </c>
      <c r="AS9" s="43">
        <v>954428.36051200004</v>
      </c>
      <c r="AT9" s="44">
        <v>1409229.97</v>
      </c>
      <c r="AU9" s="45">
        <v>367436.11</v>
      </c>
      <c r="AW9" s="15">
        <v>14</v>
      </c>
      <c r="AX9" s="9" t="s">
        <v>208</v>
      </c>
      <c r="AY9" s="229">
        <f t="shared" si="5"/>
        <v>1025790.8359999999</v>
      </c>
      <c r="AZ9" s="50">
        <f t="shared" si="6"/>
        <v>792239.27804200002</v>
      </c>
      <c r="BA9" s="230">
        <f t="shared" si="7"/>
        <v>1350974.0009999999</v>
      </c>
      <c r="BB9" s="230">
        <f t="shared" si="8"/>
        <v>1795966.4416666667</v>
      </c>
      <c r="BC9" s="230">
        <f t="shared" si="9"/>
        <v>2486648.8412424424</v>
      </c>
      <c r="BD9" s="230">
        <f t="shared" si="10"/>
        <v>2731733.5154665932</v>
      </c>
      <c r="BE9" s="230">
        <f t="shared" si="11"/>
        <v>2307496.2663509422</v>
      </c>
      <c r="BF9" s="230">
        <v>3191727.6878085062</v>
      </c>
      <c r="BG9" s="230">
        <v>3965126.1896431791</v>
      </c>
      <c r="BH9" s="229">
        <f t="shared" si="4"/>
        <v>4058809.761431111</v>
      </c>
      <c r="BI9" s="251">
        <f t="shared" si="12"/>
        <v>3122045.6805119999</v>
      </c>
    </row>
    <row r="10" spans="1:61" ht="18" customHeight="1" x14ac:dyDescent="0.25">
      <c r="A10" s="15">
        <v>2</v>
      </c>
      <c r="B10" s="8" t="s">
        <v>209</v>
      </c>
      <c r="C10" s="46">
        <f>SUM(C11:C17)</f>
        <v>1404029.4589180707</v>
      </c>
      <c r="D10" s="46">
        <f t="shared" ref="D10:AD10" si="13">SUM(D11:D17)</f>
        <v>1635189.3311654523</v>
      </c>
      <c r="E10" s="46">
        <f t="shared" si="13"/>
        <v>2344255.1735774227</v>
      </c>
      <c r="F10" s="46">
        <f t="shared" si="13"/>
        <v>1305680.4259964207</v>
      </c>
      <c r="G10" s="46">
        <f t="shared" si="13"/>
        <v>1714395.344095832</v>
      </c>
      <c r="H10" s="46">
        <f t="shared" si="13"/>
        <v>1549375.0517245473</v>
      </c>
      <c r="I10" s="46">
        <f t="shared" si="13"/>
        <v>2978373.0430000005</v>
      </c>
      <c r="J10" s="46">
        <f t="shared" si="13"/>
        <v>1499726.98</v>
      </c>
      <c r="K10" s="46">
        <f t="shared" si="13"/>
        <v>2183332.1310000001</v>
      </c>
      <c r="L10" s="46">
        <f t="shared" si="13"/>
        <v>1956504.371</v>
      </c>
      <c r="M10" s="46">
        <f t="shared" si="13"/>
        <v>3325271.8859999999</v>
      </c>
      <c r="N10" s="46">
        <f t="shared" si="13"/>
        <v>2902781.0320000001</v>
      </c>
      <c r="O10" s="46">
        <f t="shared" si="13"/>
        <v>3810937.6199999996</v>
      </c>
      <c r="P10" s="46">
        <f t="shared" si="13"/>
        <v>4246498.4160000002</v>
      </c>
      <c r="Q10" s="46">
        <f t="shared" si="13"/>
        <v>4822086.8020000001</v>
      </c>
      <c r="R10" s="46">
        <f t="shared" si="13"/>
        <v>2696209.4643999999</v>
      </c>
      <c r="S10" s="46">
        <f t="shared" si="13"/>
        <v>2608876.9452000004</v>
      </c>
      <c r="T10" s="46">
        <f t="shared" si="13"/>
        <v>3894557.0750000002</v>
      </c>
      <c r="U10" s="46">
        <f t="shared" si="13"/>
        <v>7323069.7999999998</v>
      </c>
      <c r="V10" s="46">
        <f t="shared" si="13"/>
        <v>2498914.1300000004</v>
      </c>
      <c r="W10" s="46">
        <f t="shared" si="13"/>
        <v>4460014.8499999996</v>
      </c>
      <c r="X10" s="46">
        <f t="shared" si="13"/>
        <v>3735548.2</v>
      </c>
      <c r="Y10" s="46">
        <f t="shared" si="13"/>
        <v>6767063.4800000004</v>
      </c>
      <c r="Z10" s="46">
        <f t="shared" si="13"/>
        <v>2850581.4</v>
      </c>
      <c r="AA10" s="46">
        <f t="shared" si="13"/>
        <v>4378171.8000000007</v>
      </c>
      <c r="AB10" s="46">
        <f t="shared" si="13"/>
        <v>4235578.0999999996</v>
      </c>
      <c r="AC10" s="46">
        <f t="shared" si="13"/>
        <v>6463723.9699999997</v>
      </c>
      <c r="AD10" s="46">
        <f t="shared" si="13"/>
        <v>4656292</v>
      </c>
      <c r="AE10" s="47">
        <f>SUM(AE11:AE17)</f>
        <v>3537949.4</v>
      </c>
      <c r="AF10" s="47">
        <f t="shared" ref="AF10:AJ10" si="14">SUM(AF11:AF17)</f>
        <v>4379424.5999999996</v>
      </c>
      <c r="AG10" s="47">
        <f t="shared" si="14"/>
        <v>4754953.9999999991</v>
      </c>
      <c r="AH10" s="47">
        <f t="shared" si="14"/>
        <v>4501196.5999999996</v>
      </c>
      <c r="AI10" s="47">
        <f t="shared" si="14"/>
        <v>3785867.21</v>
      </c>
      <c r="AJ10" s="47">
        <f t="shared" si="14"/>
        <v>4445425</v>
      </c>
      <c r="AK10" s="47">
        <v>4440716.2</v>
      </c>
      <c r="AL10" s="48">
        <v>5995476.96</v>
      </c>
      <c r="AM10" s="315">
        <f t="shared" ref="AM10:AP10" si="15">SUM(AM11:AM17)</f>
        <v>4288358.28</v>
      </c>
      <c r="AN10" s="47">
        <f t="shared" si="15"/>
        <v>4335821.66</v>
      </c>
      <c r="AO10" s="47">
        <f t="shared" si="15"/>
        <v>4835387</v>
      </c>
      <c r="AP10" s="48">
        <f t="shared" si="15"/>
        <v>6467282.7400000002</v>
      </c>
      <c r="AQ10" s="47">
        <f t="shared" ref="AQ10:AT10" si="16">SUM(AQ11:AQ17)</f>
        <v>3957872.7800000003</v>
      </c>
      <c r="AR10" s="47">
        <f t="shared" si="16"/>
        <v>4235236.7200000007</v>
      </c>
      <c r="AS10" s="47">
        <f t="shared" si="16"/>
        <v>4816989.7266666684</v>
      </c>
      <c r="AT10" s="48">
        <f t="shared" si="16"/>
        <v>6737343.4500000002</v>
      </c>
      <c r="AU10" s="49">
        <f t="shared" ref="AU10" si="17">SUM(AU11:AU17)</f>
        <v>3359005.67</v>
      </c>
      <c r="AW10" s="15">
        <v>2</v>
      </c>
      <c r="AX10" s="8" t="s">
        <v>209</v>
      </c>
      <c r="AY10" s="229">
        <f t="shared" si="5"/>
        <v>6689154.389657367</v>
      </c>
      <c r="AZ10" s="50">
        <f t="shared" si="6"/>
        <v>7741870.4188203793</v>
      </c>
      <c r="BA10" s="230">
        <f t="shared" si="7"/>
        <v>10367889.42</v>
      </c>
      <c r="BB10" s="230">
        <f t="shared" si="8"/>
        <v>15575732.3024</v>
      </c>
      <c r="BC10" s="230">
        <f t="shared" si="9"/>
        <v>16325417.950200001</v>
      </c>
      <c r="BD10" s="230">
        <f t="shared" si="10"/>
        <v>17813207.93</v>
      </c>
      <c r="BE10" s="230">
        <f t="shared" si="11"/>
        <v>19733765.870000001</v>
      </c>
      <c r="BF10" s="230">
        <f t="shared" ref="BF10:BF15" si="18">AE10+AF10+AG10+AH10</f>
        <v>17173524.600000001</v>
      </c>
      <c r="BG10" s="230">
        <f t="shared" ref="BG10:BG15" si="19">AI10+AJ10+AK10+AL10</f>
        <v>18667485.370000001</v>
      </c>
      <c r="BH10" s="229">
        <f t="shared" si="4"/>
        <v>19926849.68</v>
      </c>
      <c r="BI10" s="251">
        <f t="shared" si="12"/>
        <v>19747442.67666667</v>
      </c>
    </row>
    <row r="11" spans="1:61" ht="18" customHeight="1" x14ac:dyDescent="0.25">
      <c r="A11" s="15">
        <v>21</v>
      </c>
      <c r="B11" s="9" t="s">
        <v>210</v>
      </c>
      <c r="C11" s="50">
        <v>656917.12100000004</v>
      </c>
      <c r="D11" s="50">
        <v>668366.39</v>
      </c>
      <c r="E11" s="50">
        <v>835836.42</v>
      </c>
      <c r="F11" s="50">
        <v>577877.73300000001</v>
      </c>
      <c r="G11" s="50">
        <v>803195.31500000006</v>
      </c>
      <c r="H11" s="50">
        <v>726502</v>
      </c>
      <c r="I11" s="50">
        <v>1032513.55</v>
      </c>
      <c r="J11" s="50">
        <v>744584.07000000007</v>
      </c>
      <c r="K11" s="50">
        <v>957748.1</v>
      </c>
      <c r="L11" s="50">
        <v>1002756</v>
      </c>
      <c r="M11" s="50">
        <v>1308406.1259999999</v>
      </c>
      <c r="N11" s="50">
        <v>2119407</v>
      </c>
      <c r="O11" s="50">
        <v>2415475</v>
      </c>
      <c r="P11" s="50">
        <v>2005843</v>
      </c>
      <c r="Q11" s="50">
        <v>2343732.1</v>
      </c>
      <c r="R11" s="50">
        <v>1548689.2004</v>
      </c>
      <c r="S11" s="50">
        <v>1589423.4582000002</v>
      </c>
      <c r="T11" s="50">
        <v>2700278</v>
      </c>
      <c r="U11" s="50">
        <v>2649576</v>
      </c>
      <c r="V11" s="50">
        <v>1743768</v>
      </c>
      <c r="W11" s="50">
        <v>2683774</v>
      </c>
      <c r="X11" s="50">
        <v>1967108</v>
      </c>
      <c r="Y11" s="50">
        <v>2370137</v>
      </c>
      <c r="Z11" s="50">
        <v>1967402.5</v>
      </c>
      <c r="AA11" s="50">
        <v>2265753</v>
      </c>
      <c r="AB11" s="50">
        <v>2175249</v>
      </c>
      <c r="AC11" s="50">
        <v>2797504.55</v>
      </c>
      <c r="AD11" s="50">
        <v>2223354</v>
      </c>
      <c r="AE11" s="43">
        <v>2566777</v>
      </c>
      <c r="AF11" s="43">
        <v>2491222</v>
      </c>
      <c r="AG11" s="43">
        <v>2899642.9999999991</v>
      </c>
      <c r="AH11" s="43">
        <v>1849313</v>
      </c>
      <c r="AI11" s="43">
        <v>2724924</v>
      </c>
      <c r="AJ11" s="43">
        <v>2590033</v>
      </c>
      <c r="AK11" s="43">
        <v>2128993</v>
      </c>
      <c r="AL11" s="44">
        <v>2740040.2</v>
      </c>
      <c r="AM11" s="314">
        <v>2829658</v>
      </c>
      <c r="AN11" s="43">
        <v>2445151</v>
      </c>
      <c r="AO11" s="43">
        <v>2511242</v>
      </c>
      <c r="AP11" s="44">
        <v>2559731</v>
      </c>
      <c r="AQ11" s="43">
        <v>2772473.87</v>
      </c>
      <c r="AR11" s="43">
        <v>2589117.6100000003</v>
      </c>
      <c r="AS11" s="43">
        <v>2561397.2911111121</v>
      </c>
      <c r="AT11" s="44">
        <v>2898546.4</v>
      </c>
      <c r="AU11" s="45">
        <v>2658747.58</v>
      </c>
      <c r="AW11" s="15">
        <v>21</v>
      </c>
      <c r="AX11" s="9" t="s">
        <v>210</v>
      </c>
      <c r="AY11" s="229">
        <f t="shared" si="5"/>
        <v>2738997.6639999999</v>
      </c>
      <c r="AZ11" s="50">
        <f t="shared" si="6"/>
        <v>3306794.9350000005</v>
      </c>
      <c r="BA11" s="230">
        <f t="shared" si="7"/>
        <v>5388317.2259999998</v>
      </c>
      <c r="BB11" s="230">
        <f t="shared" si="8"/>
        <v>8313739.3004000001</v>
      </c>
      <c r="BC11" s="230">
        <f t="shared" si="9"/>
        <v>8683045.4582000002</v>
      </c>
      <c r="BD11" s="230">
        <f t="shared" si="10"/>
        <v>8988421.5</v>
      </c>
      <c r="BE11" s="230">
        <f t="shared" si="11"/>
        <v>9461860.5500000007</v>
      </c>
      <c r="BF11" s="230">
        <f t="shared" si="18"/>
        <v>9806955</v>
      </c>
      <c r="BG11" s="230">
        <f t="shared" si="19"/>
        <v>10183990.199999999</v>
      </c>
      <c r="BH11" s="229">
        <f t="shared" si="4"/>
        <v>10345782</v>
      </c>
      <c r="BI11" s="251">
        <f t="shared" si="12"/>
        <v>10821535.171111112</v>
      </c>
    </row>
    <row r="12" spans="1:61" ht="18" customHeight="1" x14ac:dyDescent="0.25">
      <c r="A12" s="15">
        <v>22</v>
      </c>
      <c r="B12" s="9" t="s">
        <v>211</v>
      </c>
      <c r="C12" s="50">
        <v>348168.071</v>
      </c>
      <c r="D12" s="50">
        <v>487079.23599999998</v>
      </c>
      <c r="E12" s="50">
        <v>875501.68499999994</v>
      </c>
      <c r="F12" s="50">
        <v>376360</v>
      </c>
      <c r="G12" s="50">
        <v>422848.70200000005</v>
      </c>
      <c r="H12" s="50">
        <v>444970.65</v>
      </c>
      <c r="I12" s="50">
        <v>851046.2</v>
      </c>
      <c r="J12" s="50">
        <v>321048.26</v>
      </c>
      <c r="K12" s="50">
        <v>590345.05000000005</v>
      </c>
      <c r="L12" s="50">
        <v>407036</v>
      </c>
      <c r="M12" s="50">
        <v>1027110</v>
      </c>
      <c r="N12" s="50">
        <v>278623.19999999995</v>
      </c>
      <c r="O12" s="50">
        <v>602414.80000000005</v>
      </c>
      <c r="P12" s="50">
        <v>1659465</v>
      </c>
      <c r="Q12" s="50">
        <v>1168599</v>
      </c>
      <c r="R12" s="50">
        <v>703904</v>
      </c>
      <c r="S12" s="50">
        <v>475976.66000000003</v>
      </c>
      <c r="T12" s="50">
        <v>402400</v>
      </c>
      <c r="U12" s="50">
        <v>3238656</v>
      </c>
      <c r="V12" s="50">
        <v>234908</v>
      </c>
      <c r="W12" s="50">
        <v>850860</v>
      </c>
      <c r="X12" s="50">
        <v>1043012.2</v>
      </c>
      <c r="Y12" s="50">
        <v>2885106</v>
      </c>
      <c r="Z12" s="50">
        <v>380094</v>
      </c>
      <c r="AA12" s="50">
        <v>984485</v>
      </c>
      <c r="AB12" s="50">
        <v>1242845.8999999999</v>
      </c>
      <c r="AC12" s="50">
        <v>1900346</v>
      </c>
      <c r="AD12" s="50">
        <v>1722669</v>
      </c>
      <c r="AE12" s="43">
        <v>188170</v>
      </c>
      <c r="AF12" s="43">
        <v>815887</v>
      </c>
      <c r="AG12" s="43">
        <v>621043</v>
      </c>
      <c r="AH12" s="43">
        <v>1132325</v>
      </c>
      <c r="AI12" s="43">
        <v>134089.9</v>
      </c>
      <c r="AJ12" s="43">
        <v>681901</v>
      </c>
      <c r="AK12" s="43">
        <v>879866</v>
      </c>
      <c r="AL12" s="44">
        <v>1233041.9300000002</v>
      </c>
      <c r="AM12" s="314">
        <v>263883</v>
      </c>
      <c r="AN12" s="43">
        <v>585353</v>
      </c>
      <c r="AO12" s="43">
        <v>805991</v>
      </c>
      <c r="AP12" s="44">
        <v>1486170</v>
      </c>
      <c r="AQ12" s="43">
        <v>102655.79999999999</v>
      </c>
      <c r="AR12" s="43">
        <v>373742.86</v>
      </c>
      <c r="AS12" s="43">
        <v>965334.6</v>
      </c>
      <c r="AT12" s="44">
        <v>1440571.4</v>
      </c>
      <c r="AU12" s="45">
        <v>96648.319999999992</v>
      </c>
      <c r="AW12" s="15">
        <v>22</v>
      </c>
      <c r="AX12" s="9" t="s">
        <v>211</v>
      </c>
      <c r="AY12" s="229">
        <f t="shared" si="5"/>
        <v>2087108.9920000001</v>
      </c>
      <c r="AZ12" s="50">
        <f t="shared" si="6"/>
        <v>2039913.8120000002</v>
      </c>
      <c r="BA12" s="230">
        <f t="shared" si="7"/>
        <v>2303114.25</v>
      </c>
      <c r="BB12" s="230">
        <f t="shared" si="8"/>
        <v>4134382.8</v>
      </c>
      <c r="BC12" s="230">
        <f t="shared" si="9"/>
        <v>4351940.66</v>
      </c>
      <c r="BD12" s="230">
        <f t="shared" si="10"/>
        <v>5159072.2</v>
      </c>
      <c r="BE12" s="230">
        <f t="shared" si="11"/>
        <v>5850345.9000000004</v>
      </c>
      <c r="BF12" s="230">
        <f t="shared" si="18"/>
        <v>2757425</v>
      </c>
      <c r="BG12" s="230">
        <f t="shared" si="19"/>
        <v>2928898.83</v>
      </c>
      <c r="BH12" s="229">
        <f t="shared" si="4"/>
        <v>3141397</v>
      </c>
      <c r="BI12" s="251">
        <f t="shared" si="12"/>
        <v>2882304.66</v>
      </c>
    </row>
    <row r="13" spans="1:61" ht="18" customHeight="1" x14ac:dyDescent="0.25">
      <c r="A13" s="15">
        <v>24</v>
      </c>
      <c r="B13" s="9" t="s">
        <v>212</v>
      </c>
      <c r="C13" s="50">
        <v>91869.228918070701</v>
      </c>
      <c r="D13" s="50">
        <v>88405.75116545218</v>
      </c>
      <c r="E13" s="50">
        <v>170672.7565774227</v>
      </c>
      <c r="F13" s="50">
        <v>69171.238996420492</v>
      </c>
      <c r="G13" s="50">
        <v>113067.3400958321</v>
      </c>
      <c r="H13" s="50">
        <v>103339.7817245472</v>
      </c>
      <c r="I13" s="50">
        <v>160928.79300000001</v>
      </c>
      <c r="J13" s="50">
        <v>114706.25</v>
      </c>
      <c r="K13" s="50">
        <v>162050.65100000001</v>
      </c>
      <c r="L13" s="50">
        <v>110688.41099999999</v>
      </c>
      <c r="M13" s="50">
        <v>203504.77000000002</v>
      </c>
      <c r="N13" s="50">
        <v>170326.29300000001</v>
      </c>
      <c r="O13" s="50">
        <v>342020.82</v>
      </c>
      <c r="P13" s="50">
        <v>146811.416</v>
      </c>
      <c r="Q13" s="50">
        <v>345958.16200000001</v>
      </c>
      <c r="R13" s="50">
        <v>73063.433000000005</v>
      </c>
      <c r="S13" s="50">
        <v>192475.304</v>
      </c>
      <c r="T13" s="50">
        <v>210072.07499999998</v>
      </c>
      <c r="U13" s="50">
        <v>404916.8</v>
      </c>
      <c r="V13" s="50">
        <v>140140.49</v>
      </c>
      <c r="W13" s="50">
        <v>387819.05</v>
      </c>
      <c r="X13" s="50">
        <v>196867</v>
      </c>
      <c r="Y13" s="50">
        <v>400920.38</v>
      </c>
      <c r="Z13" s="50">
        <v>192613.3</v>
      </c>
      <c r="AA13" s="50">
        <v>462669.7</v>
      </c>
      <c r="AB13" s="50">
        <v>314504.7</v>
      </c>
      <c r="AC13" s="50">
        <v>417634.4</v>
      </c>
      <c r="AD13" s="50">
        <v>389346</v>
      </c>
      <c r="AE13" s="43">
        <v>399300.80000000005</v>
      </c>
      <c r="AF13" s="43">
        <v>370832.5</v>
      </c>
      <c r="AG13" s="43">
        <v>509551</v>
      </c>
      <c r="AH13" s="43">
        <v>667696.9</v>
      </c>
      <c r="AI13" s="43">
        <v>565642.01</v>
      </c>
      <c r="AJ13" s="43">
        <v>544702.19999999995</v>
      </c>
      <c r="AK13" s="43">
        <v>715945.2</v>
      </c>
      <c r="AL13" s="44">
        <v>770475.23</v>
      </c>
      <c r="AM13" s="314">
        <v>710706.6</v>
      </c>
      <c r="AN13" s="43">
        <v>643833.41</v>
      </c>
      <c r="AO13" s="43">
        <v>787924</v>
      </c>
      <c r="AP13" s="44">
        <v>725858.54</v>
      </c>
      <c r="AQ13" s="43">
        <v>676900.20000000007</v>
      </c>
      <c r="AR13" s="43">
        <v>687437.64</v>
      </c>
      <c r="AS13" s="43">
        <v>274624.26</v>
      </c>
      <c r="AT13" s="44">
        <v>970518</v>
      </c>
      <c r="AU13" s="45">
        <v>218474.13</v>
      </c>
      <c r="AW13" s="15">
        <v>24</v>
      </c>
      <c r="AX13" s="9" t="s">
        <v>212</v>
      </c>
      <c r="AY13" s="229">
        <f t="shared" si="5"/>
        <v>420118.9756573661</v>
      </c>
      <c r="AZ13" s="50">
        <f t="shared" si="6"/>
        <v>492042.16482037929</v>
      </c>
      <c r="BA13" s="230">
        <f t="shared" si="7"/>
        <v>646570.125</v>
      </c>
      <c r="BB13" s="230">
        <f t="shared" si="8"/>
        <v>907853.83100000001</v>
      </c>
      <c r="BC13" s="230">
        <f t="shared" si="9"/>
        <v>947604.66899999999</v>
      </c>
      <c r="BD13" s="230">
        <f t="shared" si="10"/>
        <v>1178219.73</v>
      </c>
      <c r="BE13" s="230">
        <f t="shared" si="11"/>
        <v>1584154.8</v>
      </c>
      <c r="BF13" s="230">
        <f t="shared" si="18"/>
        <v>1947381.2000000002</v>
      </c>
      <c r="BG13" s="230">
        <f t="shared" si="19"/>
        <v>2596764.6399999997</v>
      </c>
      <c r="BH13" s="229">
        <f t="shared" si="4"/>
        <v>2868322.55</v>
      </c>
      <c r="BI13" s="251">
        <f t="shared" si="12"/>
        <v>2609480.1</v>
      </c>
    </row>
    <row r="14" spans="1:61" ht="18" customHeight="1" x14ac:dyDescent="0.25">
      <c r="A14" s="15">
        <v>25</v>
      </c>
      <c r="B14" s="9" t="s">
        <v>213</v>
      </c>
      <c r="C14" s="50">
        <v>111531.557</v>
      </c>
      <c r="D14" s="50">
        <v>180876.46</v>
      </c>
      <c r="E14" s="50">
        <v>287820.94699999999</v>
      </c>
      <c r="F14" s="50">
        <v>119416.671</v>
      </c>
      <c r="G14" s="50">
        <v>232907.00900000002</v>
      </c>
      <c r="H14" s="50">
        <v>216329.84</v>
      </c>
      <c r="I14" s="50">
        <v>319630.87</v>
      </c>
      <c r="J14" s="50">
        <v>95355.4</v>
      </c>
      <c r="K14" s="50">
        <v>244103</v>
      </c>
      <c r="L14" s="50">
        <v>204600</v>
      </c>
      <c r="M14" s="50">
        <v>416677</v>
      </c>
      <c r="N14" s="50">
        <v>210664</v>
      </c>
      <c r="O14" s="50">
        <v>199701</v>
      </c>
      <c r="P14" s="50">
        <v>186505</v>
      </c>
      <c r="Q14" s="50">
        <v>498829.54</v>
      </c>
      <c r="R14" s="50">
        <v>85231</v>
      </c>
      <c r="S14" s="50">
        <v>216420.03999999998</v>
      </c>
      <c r="T14" s="50">
        <v>222075</v>
      </c>
      <c r="U14" s="50">
        <v>576510</v>
      </c>
      <c r="V14" s="50">
        <v>162817</v>
      </c>
      <c r="W14" s="50">
        <v>166496</v>
      </c>
      <c r="X14" s="50">
        <v>233959</v>
      </c>
      <c r="Y14" s="50">
        <v>694633.2</v>
      </c>
      <c r="Z14" s="50">
        <v>51287</v>
      </c>
      <c r="AA14" s="50">
        <v>359443</v>
      </c>
      <c r="AB14" s="50">
        <v>160913</v>
      </c>
      <c r="AC14" s="50">
        <v>881478</v>
      </c>
      <c r="AD14" s="50">
        <v>22323</v>
      </c>
      <c r="AE14" s="43">
        <v>89244</v>
      </c>
      <c r="AF14" s="43">
        <v>323525</v>
      </c>
      <c r="AG14" s="43">
        <v>305445</v>
      </c>
      <c r="AH14" s="43">
        <v>493311</v>
      </c>
      <c r="AI14" s="43">
        <v>52807</v>
      </c>
      <c r="AJ14" s="43">
        <v>244106</v>
      </c>
      <c r="AK14" s="43">
        <v>367010</v>
      </c>
      <c r="AL14" s="44">
        <v>646064</v>
      </c>
      <c r="AM14" s="314">
        <v>85318.58</v>
      </c>
      <c r="AN14" s="43">
        <v>294179</v>
      </c>
      <c r="AO14" s="43">
        <v>382180</v>
      </c>
      <c r="AP14" s="44">
        <v>858240.2</v>
      </c>
      <c r="AQ14" s="43">
        <v>84846.71</v>
      </c>
      <c r="AR14" s="43">
        <v>176180.86000000002</v>
      </c>
      <c r="AS14" s="43">
        <v>604002.4</v>
      </c>
      <c r="AT14" s="44">
        <v>697683.9</v>
      </c>
      <c r="AU14" s="45">
        <v>57708.49</v>
      </c>
      <c r="AW14" s="15">
        <v>25</v>
      </c>
      <c r="AX14" s="9" t="s">
        <v>213</v>
      </c>
      <c r="AY14" s="229">
        <f t="shared" si="5"/>
        <v>699645.63499999989</v>
      </c>
      <c r="AZ14" s="50">
        <f t="shared" si="6"/>
        <v>864223.11900000006</v>
      </c>
      <c r="BA14" s="230">
        <f t="shared" si="7"/>
        <v>1076044</v>
      </c>
      <c r="BB14" s="230">
        <f t="shared" si="8"/>
        <v>970266.54</v>
      </c>
      <c r="BC14" s="230">
        <f t="shared" si="9"/>
        <v>1177822.04</v>
      </c>
      <c r="BD14" s="230">
        <f t="shared" si="10"/>
        <v>1146375.2</v>
      </c>
      <c r="BE14" s="230">
        <f t="shared" si="11"/>
        <v>1424157</v>
      </c>
      <c r="BF14" s="230">
        <f t="shared" si="18"/>
        <v>1211525</v>
      </c>
      <c r="BG14" s="230">
        <f t="shared" si="19"/>
        <v>1309987</v>
      </c>
      <c r="BH14" s="229">
        <f t="shared" si="4"/>
        <v>1619917.78</v>
      </c>
      <c r="BI14" s="251">
        <f t="shared" si="12"/>
        <v>1562713.87</v>
      </c>
    </row>
    <row r="15" spans="1:61" ht="18" customHeight="1" x14ac:dyDescent="0.25">
      <c r="A15" s="15">
        <v>26</v>
      </c>
      <c r="B15" s="9" t="s">
        <v>207</v>
      </c>
      <c r="C15" s="50">
        <v>9594</v>
      </c>
      <c r="D15" s="50">
        <v>4607.4949999999999</v>
      </c>
      <c r="E15" s="50">
        <v>3843.7850000000003</v>
      </c>
      <c r="F15" s="50">
        <v>487.17399999999998</v>
      </c>
      <c r="G15" s="50">
        <v>6734.0479999999998</v>
      </c>
      <c r="H15" s="50">
        <v>4331.7800000000007</v>
      </c>
      <c r="I15" s="50">
        <v>16344.829999999998</v>
      </c>
      <c r="J15" s="50">
        <v>1451</v>
      </c>
      <c r="K15" s="50">
        <v>3628.33</v>
      </c>
      <c r="L15" s="50">
        <v>16651.96</v>
      </c>
      <c r="M15" s="50">
        <v>5462.8600000000006</v>
      </c>
      <c r="N15" s="50">
        <v>1227.539</v>
      </c>
      <c r="O15" s="50">
        <v>2099</v>
      </c>
      <c r="P15" s="50">
        <v>13205</v>
      </c>
      <c r="Q15" s="50">
        <v>6438</v>
      </c>
      <c r="R15" s="50">
        <v>321.83100000000002</v>
      </c>
      <c r="S15" s="50">
        <v>4748.4830000000002</v>
      </c>
      <c r="T15" s="50">
        <v>5967</v>
      </c>
      <c r="U15" s="50">
        <v>13926</v>
      </c>
      <c r="V15" s="50">
        <v>456.64</v>
      </c>
      <c r="W15" s="50">
        <v>2343.7999999999997</v>
      </c>
      <c r="X15" s="50">
        <v>13588</v>
      </c>
      <c r="Y15" s="50">
        <v>13460.9</v>
      </c>
      <c r="Z15" s="50">
        <v>3060.6</v>
      </c>
      <c r="AA15" s="50">
        <v>7239.1</v>
      </c>
      <c r="AB15" s="50">
        <v>5380.5</v>
      </c>
      <c r="AC15" s="50">
        <v>26460.1</v>
      </c>
      <c r="AD15" s="50">
        <v>0</v>
      </c>
      <c r="AE15" s="43">
        <v>2788.6</v>
      </c>
      <c r="AF15" s="43">
        <v>9879.1</v>
      </c>
      <c r="AG15" s="43">
        <v>15395</v>
      </c>
      <c r="AH15" s="43">
        <v>8329.6999999999989</v>
      </c>
      <c r="AI15" s="43">
        <v>8844.2999999999993</v>
      </c>
      <c r="AJ15" s="43">
        <v>891.8</v>
      </c>
      <c r="AK15" s="43">
        <v>19245</v>
      </c>
      <c r="AL15" s="44">
        <v>9948</v>
      </c>
      <c r="AM15" s="314">
        <v>2191.1</v>
      </c>
      <c r="AN15" s="43">
        <v>2927.25</v>
      </c>
      <c r="AO15" s="43">
        <v>37823</v>
      </c>
      <c r="AP15" s="44">
        <v>0</v>
      </c>
      <c r="AQ15" s="43">
        <v>17.5</v>
      </c>
      <c r="AR15" s="43">
        <v>13699.199999999999</v>
      </c>
      <c r="AS15" s="43">
        <v>23871.9</v>
      </c>
      <c r="AT15" s="44">
        <v>10941.8</v>
      </c>
      <c r="AU15" s="45">
        <v>11624</v>
      </c>
      <c r="AW15" s="15">
        <v>26</v>
      </c>
      <c r="AX15" s="9" t="s">
        <v>207</v>
      </c>
      <c r="AY15" s="229">
        <f t="shared" si="5"/>
        <v>18532.453999999998</v>
      </c>
      <c r="AZ15" s="50">
        <f t="shared" si="6"/>
        <v>28861.657999999999</v>
      </c>
      <c r="BA15" s="230">
        <f t="shared" si="7"/>
        <v>26970.689000000002</v>
      </c>
      <c r="BB15" s="230">
        <f t="shared" si="8"/>
        <v>22063.830999999998</v>
      </c>
      <c r="BC15" s="230">
        <f t="shared" si="9"/>
        <v>25098.123</v>
      </c>
      <c r="BD15" s="230">
        <f t="shared" si="10"/>
        <v>32453.299999999996</v>
      </c>
      <c r="BE15" s="230">
        <f t="shared" si="11"/>
        <v>39079.699999999997</v>
      </c>
      <c r="BF15" s="230">
        <f t="shared" si="18"/>
        <v>36392.400000000001</v>
      </c>
      <c r="BG15" s="230">
        <f t="shared" si="19"/>
        <v>38929.1</v>
      </c>
      <c r="BH15" s="229">
        <f t="shared" si="4"/>
        <v>42941.35</v>
      </c>
      <c r="BI15" s="251">
        <f t="shared" si="12"/>
        <v>48530.399999999994</v>
      </c>
    </row>
    <row r="16" spans="1:61" ht="18" customHeight="1" x14ac:dyDescent="0.25">
      <c r="A16" s="15">
        <v>27</v>
      </c>
      <c r="B16" s="9" t="s">
        <v>214</v>
      </c>
      <c r="C16" s="51" t="s">
        <v>382</v>
      </c>
      <c r="D16" s="51" t="s">
        <v>382</v>
      </c>
      <c r="E16" s="51" t="s">
        <v>382</v>
      </c>
      <c r="F16" s="51" t="s">
        <v>382</v>
      </c>
      <c r="G16" s="51" t="s">
        <v>382</v>
      </c>
      <c r="H16" s="51" t="s">
        <v>382</v>
      </c>
      <c r="I16" s="51" t="s">
        <v>382</v>
      </c>
      <c r="J16" s="51" t="s">
        <v>382</v>
      </c>
      <c r="K16" s="51" t="s">
        <v>382</v>
      </c>
      <c r="L16" s="51" t="s">
        <v>382</v>
      </c>
      <c r="M16" s="51" t="s">
        <v>382</v>
      </c>
      <c r="N16" s="51" t="s">
        <v>382</v>
      </c>
      <c r="O16" s="51" t="s">
        <v>382</v>
      </c>
      <c r="P16" s="51" t="s">
        <v>382</v>
      </c>
      <c r="Q16" s="51" t="s">
        <v>382</v>
      </c>
      <c r="R16" s="51" t="s">
        <v>382</v>
      </c>
      <c r="S16" s="51" t="s">
        <v>382</v>
      </c>
      <c r="T16" s="51" t="s">
        <v>382</v>
      </c>
      <c r="U16" s="51" t="s">
        <v>382</v>
      </c>
      <c r="V16" s="51" t="s">
        <v>382</v>
      </c>
      <c r="W16" s="51" t="s">
        <v>382</v>
      </c>
      <c r="X16" s="51" t="s">
        <v>382</v>
      </c>
      <c r="Y16" s="51" t="s">
        <v>382</v>
      </c>
      <c r="Z16" s="51" t="s">
        <v>382</v>
      </c>
      <c r="AA16" s="51" t="s">
        <v>382</v>
      </c>
      <c r="AB16" s="51" t="s">
        <v>382</v>
      </c>
      <c r="AC16" s="51" t="s">
        <v>382</v>
      </c>
      <c r="AD16" s="51" t="s">
        <v>382</v>
      </c>
      <c r="AE16" s="52" t="s">
        <v>382</v>
      </c>
      <c r="AF16" s="52" t="s">
        <v>382</v>
      </c>
      <c r="AG16" s="52" t="s">
        <v>382</v>
      </c>
      <c r="AH16" s="52" t="s">
        <v>382</v>
      </c>
      <c r="AI16" s="52" t="s">
        <v>382</v>
      </c>
      <c r="AJ16" s="52" t="s">
        <v>382</v>
      </c>
      <c r="AK16" s="52" t="s">
        <v>382</v>
      </c>
      <c r="AL16" s="53" t="s">
        <v>382</v>
      </c>
      <c r="AM16" s="316" t="s">
        <v>382</v>
      </c>
      <c r="AN16" s="52" t="s">
        <v>382</v>
      </c>
      <c r="AO16" s="52" t="s">
        <v>382</v>
      </c>
      <c r="AP16" s="53" t="s">
        <v>382</v>
      </c>
      <c r="AQ16" s="52" t="s">
        <v>382</v>
      </c>
      <c r="AR16" s="52" t="s">
        <v>382</v>
      </c>
      <c r="AS16" s="52" t="s">
        <v>382</v>
      </c>
      <c r="AT16" s="53" t="s">
        <v>382</v>
      </c>
      <c r="AU16" s="54" t="s">
        <v>382</v>
      </c>
      <c r="AW16" s="15">
        <v>27</v>
      </c>
      <c r="AX16" s="9" t="s">
        <v>214</v>
      </c>
      <c r="AY16" s="229">
        <v>0</v>
      </c>
      <c r="AZ16" s="50">
        <v>0</v>
      </c>
      <c r="BA16" s="230">
        <v>0</v>
      </c>
      <c r="BB16" s="230">
        <v>0</v>
      </c>
      <c r="BC16" s="230">
        <v>0</v>
      </c>
      <c r="BD16" s="230">
        <v>0</v>
      </c>
      <c r="BE16" s="230">
        <v>0</v>
      </c>
      <c r="BF16" s="230">
        <v>0</v>
      </c>
      <c r="BG16" s="230">
        <v>0</v>
      </c>
      <c r="BH16" s="229">
        <v>0</v>
      </c>
      <c r="BI16" s="251">
        <v>0</v>
      </c>
    </row>
    <row r="17" spans="1:61" ht="18" customHeight="1" x14ac:dyDescent="0.25">
      <c r="A17" s="15">
        <v>28</v>
      </c>
      <c r="B17" s="9" t="s">
        <v>215</v>
      </c>
      <c r="C17" s="50">
        <v>185949.481</v>
      </c>
      <c r="D17" s="50">
        <v>205853.99900000001</v>
      </c>
      <c r="E17" s="50">
        <v>170579.58000000002</v>
      </c>
      <c r="F17" s="50">
        <v>162367.609</v>
      </c>
      <c r="G17" s="50">
        <v>135642.93</v>
      </c>
      <c r="H17" s="50">
        <v>53901</v>
      </c>
      <c r="I17" s="50">
        <v>597908.80000000005</v>
      </c>
      <c r="J17" s="50">
        <v>222582</v>
      </c>
      <c r="K17" s="50">
        <v>225457</v>
      </c>
      <c r="L17" s="50">
        <v>214772</v>
      </c>
      <c r="M17" s="50">
        <v>364111.13</v>
      </c>
      <c r="N17" s="50">
        <v>122533</v>
      </c>
      <c r="O17" s="50">
        <v>249227</v>
      </c>
      <c r="P17" s="50">
        <v>234669</v>
      </c>
      <c r="Q17" s="50">
        <v>458530</v>
      </c>
      <c r="R17" s="50">
        <v>285000</v>
      </c>
      <c r="S17" s="50">
        <v>129833</v>
      </c>
      <c r="T17" s="50">
        <v>353765</v>
      </c>
      <c r="U17" s="50">
        <v>439485</v>
      </c>
      <c r="V17" s="50">
        <v>216824</v>
      </c>
      <c r="W17" s="50">
        <v>368722</v>
      </c>
      <c r="X17" s="50">
        <v>281014</v>
      </c>
      <c r="Y17" s="50">
        <v>402806</v>
      </c>
      <c r="Z17" s="50">
        <v>256124</v>
      </c>
      <c r="AA17" s="50">
        <v>298582</v>
      </c>
      <c r="AB17" s="50">
        <v>336685</v>
      </c>
      <c r="AC17" s="50">
        <v>440300.92000000004</v>
      </c>
      <c r="AD17" s="50">
        <v>298600</v>
      </c>
      <c r="AE17" s="43">
        <v>291669</v>
      </c>
      <c r="AF17" s="43">
        <v>368079</v>
      </c>
      <c r="AG17" s="43">
        <v>403877</v>
      </c>
      <c r="AH17" s="43">
        <v>350221</v>
      </c>
      <c r="AI17" s="43">
        <v>299560</v>
      </c>
      <c r="AJ17" s="43">
        <v>383791</v>
      </c>
      <c r="AK17" s="43">
        <v>329657</v>
      </c>
      <c r="AL17" s="44">
        <v>595907.6</v>
      </c>
      <c r="AM17" s="314">
        <v>396601</v>
      </c>
      <c r="AN17" s="43">
        <v>364378</v>
      </c>
      <c r="AO17" s="43">
        <v>310227</v>
      </c>
      <c r="AP17" s="44">
        <v>837283</v>
      </c>
      <c r="AQ17" s="43">
        <v>320978.7</v>
      </c>
      <c r="AR17" s="43">
        <v>395058.55000000005</v>
      </c>
      <c r="AS17" s="43">
        <v>387759.275555556</v>
      </c>
      <c r="AT17" s="44">
        <v>719081.95</v>
      </c>
      <c r="AU17" s="45">
        <v>315803.15000000002</v>
      </c>
      <c r="AW17" s="15">
        <v>28</v>
      </c>
      <c r="AX17" s="9" t="s">
        <v>215</v>
      </c>
      <c r="AY17" s="229">
        <f>C17+D17+E17+F17</f>
        <v>724750.66899999999</v>
      </c>
      <c r="AZ17" s="50">
        <f>G17+H17+I17+J17</f>
        <v>1010034.73</v>
      </c>
      <c r="BA17" s="230">
        <f>K17+L17+M17+N17</f>
        <v>926873.13</v>
      </c>
      <c r="BB17" s="230">
        <f>O17+P17+Q17+R17</f>
        <v>1227426</v>
      </c>
      <c r="BC17" s="230">
        <f>S17+T17+U17+V17</f>
        <v>1139907</v>
      </c>
      <c r="BD17" s="230">
        <f>W17+X17+Y17+Z17</f>
        <v>1308666</v>
      </c>
      <c r="BE17" s="230">
        <f>AA17+AB17+AC17+AD17</f>
        <v>1374167.92</v>
      </c>
      <c r="BF17" s="230">
        <f>AE17+AF17+AG17+AH17</f>
        <v>1413846</v>
      </c>
      <c r="BG17" s="230">
        <f>AI17+AJ17+AK17+AL17</f>
        <v>1608915.6</v>
      </c>
      <c r="BH17" s="229">
        <f t="shared" si="4"/>
        <v>1908489</v>
      </c>
      <c r="BI17" s="251">
        <f t="shared" si="12"/>
        <v>1822878.4755555559</v>
      </c>
    </row>
    <row r="18" spans="1:61" ht="18" customHeight="1" x14ac:dyDescent="0.25">
      <c r="A18" s="15" t="s">
        <v>1</v>
      </c>
      <c r="B18" s="8" t="s">
        <v>390</v>
      </c>
      <c r="C18" s="55">
        <f>C5-C10</f>
        <v>1791693.7864096777</v>
      </c>
      <c r="D18" s="55">
        <f t="shared" ref="D18:AD18" si="20">D5-D10</f>
        <v>815241.11537833349</v>
      </c>
      <c r="E18" s="55">
        <f t="shared" si="20"/>
        <v>2091627.9013080276</v>
      </c>
      <c r="F18" s="55">
        <f t="shared" si="20"/>
        <v>1590020.5095410498</v>
      </c>
      <c r="G18" s="55">
        <f t="shared" si="20"/>
        <v>2314225.4179827468</v>
      </c>
      <c r="H18" s="55">
        <f t="shared" si="20"/>
        <v>1377357.5457807959</v>
      </c>
      <c r="I18" s="55">
        <f t="shared" si="20"/>
        <v>1060640.9624077645</v>
      </c>
      <c r="J18" s="55">
        <f t="shared" si="20"/>
        <v>1006141.6393221174</v>
      </c>
      <c r="K18" s="55">
        <f t="shared" si="20"/>
        <v>3657014.5152333761</v>
      </c>
      <c r="L18" s="55">
        <f t="shared" si="20"/>
        <v>2278178.6274010185</v>
      </c>
      <c r="M18" s="55">
        <f t="shared" si="20"/>
        <v>1086233.0841133995</v>
      </c>
      <c r="N18" s="55">
        <f t="shared" si="20"/>
        <v>871579.47393420013</v>
      </c>
      <c r="O18" s="55">
        <f t="shared" si="20"/>
        <v>1908739.9380000005</v>
      </c>
      <c r="P18" s="55">
        <f t="shared" si="20"/>
        <v>-195454.26145479921</v>
      </c>
      <c r="Q18" s="55">
        <f t="shared" si="20"/>
        <v>1219827.1184703996</v>
      </c>
      <c r="R18" s="55">
        <f t="shared" si="20"/>
        <v>460819.93318666657</v>
      </c>
      <c r="S18" s="55">
        <f t="shared" si="20"/>
        <v>2368077.9769800962</v>
      </c>
      <c r="T18" s="55">
        <f t="shared" si="20"/>
        <v>2906890.16964</v>
      </c>
      <c r="U18" s="55">
        <f t="shared" si="20"/>
        <v>97575.161919999868</v>
      </c>
      <c r="V18" s="55">
        <f t="shared" si="20"/>
        <v>1642360.9779609991</v>
      </c>
      <c r="W18" s="55">
        <f t="shared" si="20"/>
        <v>2082249.7290224517</v>
      </c>
      <c r="X18" s="55">
        <f t="shared" si="20"/>
        <v>1620150.7672261028</v>
      </c>
      <c r="Y18" s="55">
        <f t="shared" si="20"/>
        <v>1051565.9292799998</v>
      </c>
      <c r="Z18" s="55">
        <f t="shared" si="20"/>
        <v>1131614.2454190352</v>
      </c>
      <c r="AA18" s="55">
        <f t="shared" si="20"/>
        <v>667689.36208000034</v>
      </c>
      <c r="AB18" s="55">
        <f t="shared" si="20"/>
        <v>-531362.68313334836</v>
      </c>
      <c r="AC18" s="55">
        <f t="shared" si="20"/>
        <v>1724157.3397838902</v>
      </c>
      <c r="AD18" s="55">
        <f t="shared" si="20"/>
        <v>-877927.6403200007</v>
      </c>
      <c r="AE18" s="56">
        <f>AE5-AE10</f>
        <v>940588.85191999981</v>
      </c>
      <c r="AF18" s="56">
        <f t="shared" ref="AF18:AJ18" si="21">AF5-AF10</f>
        <v>1162709.1590400003</v>
      </c>
      <c r="AG18" s="56">
        <f t="shared" si="21"/>
        <v>945642.52202190459</v>
      </c>
      <c r="AH18" s="56">
        <f t="shared" si="21"/>
        <v>2350744.2463600002</v>
      </c>
      <c r="AI18" s="56">
        <f t="shared" si="21"/>
        <v>1462472.6306570005</v>
      </c>
      <c r="AJ18" s="56">
        <f t="shared" si="21"/>
        <v>1347575.7999999998</v>
      </c>
      <c r="AK18" s="56">
        <v>485340.6862321049</v>
      </c>
      <c r="AL18" s="57">
        <v>1552008.1904350007</v>
      </c>
      <c r="AM18" s="317">
        <f t="shared" ref="AM18:AP18" si="22">AM5-AM10</f>
        <v>1691845.5674949987</v>
      </c>
      <c r="AN18" s="56">
        <f t="shared" si="22"/>
        <v>1943489.5268611107</v>
      </c>
      <c r="AO18" s="56">
        <f t="shared" si="22"/>
        <v>102057.26269000024</v>
      </c>
      <c r="AP18" s="57">
        <f t="shared" si="22"/>
        <v>1640912.8399999999</v>
      </c>
      <c r="AQ18" s="56">
        <f t="shared" ref="AQ18:AT18" si="23">AQ5-AQ10</f>
        <v>752719.64140000008</v>
      </c>
      <c r="AR18" s="56">
        <f t="shared" si="23"/>
        <v>659204.95461999904</v>
      </c>
      <c r="AS18" s="56">
        <f t="shared" si="23"/>
        <v>627987.15708733164</v>
      </c>
      <c r="AT18" s="57">
        <f t="shared" si="23"/>
        <v>58395.435999999754</v>
      </c>
      <c r="AU18" s="58">
        <f t="shared" ref="AU18" si="24">AU5-AU10</f>
        <v>2071823.7350000003</v>
      </c>
      <c r="AW18" s="15" t="s">
        <v>1</v>
      </c>
      <c r="AX18" s="8" t="s">
        <v>390</v>
      </c>
      <c r="AY18" s="229">
        <f>C18+D18+E18+F18</f>
        <v>6288583.3126370888</v>
      </c>
      <c r="AZ18" s="50">
        <f>G18+H18+I18+J18</f>
        <v>5758365.5654934235</v>
      </c>
      <c r="BA18" s="230">
        <f>K18+L18+M18+N18</f>
        <v>7893005.7006819937</v>
      </c>
      <c r="BB18" s="230">
        <f>O18+P18+Q18+R18</f>
        <v>3393932.7282022675</v>
      </c>
      <c r="BC18" s="230">
        <f>S18+T18+U18+V18</f>
        <v>7014904.2865010956</v>
      </c>
      <c r="BD18" s="230">
        <f>W18+X18+Y18+Z18</f>
        <v>5885580.670947589</v>
      </c>
      <c r="BE18" s="230">
        <f>AA18+AB18+AC18+AD18</f>
        <v>982556.37841054145</v>
      </c>
      <c r="BF18" s="230">
        <f>AE18+AF18+AG18+AH18</f>
        <v>5399684.7793419044</v>
      </c>
      <c r="BG18" s="230">
        <f>AI18+AJ18+AK18+AL18</f>
        <v>4847397.3073241059</v>
      </c>
      <c r="BH18" s="229">
        <f t="shared" si="4"/>
        <v>5378305.1970461095</v>
      </c>
      <c r="BI18" s="251">
        <f t="shared" si="12"/>
        <v>2098307.1891073305</v>
      </c>
    </row>
    <row r="19" spans="1:61" ht="18" customHeight="1" x14ac:dyDescent="0.25">
      <c r="A19" s="15"/>
      <c r="B19" s="8" t="s">
        <v>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43"/>
      <c r="AF19" s="43"/>
      <c r="AG19" s="43"/>
      <c r="AH19" s="43"/>
      <c r="AI19" s="43"/>
      <c r="AJ19" s="43"/>
      <c r="AK19" s="43"/>
      <c r="AL19" s="44"/>
      <c r="AM19" s="314"/>
      <c r="AN19" s="43"/>
      <c r="AO19" s="43"/>
      <c r="AP19" s="44"/>
      <c r="AQ19" s="43"/>
      <c r="AR19" s="43"/>
      <c r="AS19" s="43"/>
      <c r="AT19" s="44"/>
      <c r="AU19" s="45"/>
      <c r="AW19" s="15"/>
      <c r="AX19" s="8" t="s">
        <v>2</v>
      </c>
      <c r="AY19" s="229"/>
      <c r="AZ19" s="50"/>
      <c r="BA19" s="230"/>
      <c r="BB19" s="230"/>
      <c r="BC19" s="230"/>
      <c r="BD19" s="230"/>
      <c r="BE19" s="230"/>
      <c r="BF19" s="230"/>
      <c r="BG19" s="230"/>
      <c r="BH19" s="229">
        <f t="shared" si="4"/>
        <v>0</v>
      </c>
      <c r="BI19" s="251">
        <f t="shared" si="12"/>
        <v>0</v>
      </c>
    </row>
    <row r="20" spans="1:61" ht="18" customHeight="1" x14ac:dyDescent="0.25">
      <c r="A20" s="15" t="s">
        <v>10</v>
      </c>
      <c r="B20" s="9" t="s">
        <v>391</v>
      </c>
      <c r="C20" s="50">
        <f>SUM(C21:C24)</f>
        <v>1329282.8062756748</v>
      </c>
      <c r="D20" s="50">
        <f t="shared" ref="D20:AD20" si="25">SUM(D21:D24)</f>
        <v>781354.26338854386</v>
      </c>
      <c r="E20" s="50">
        <f t="shared" si="25"/>
        <v>3261998.092086962</v>
      </c>
      <c r="F20" s="50">
        <f t="shared" si="25"/>
        <v>1730448.2560178014</v>
      </c>
      <c r="G20" s="50">
        <f t="shared" si="25"/>
        <v>2122653.0387949813</v>
      </c>
      <c r="H20" s="50">
        <f t="shared" si="25"/>
        <v>658678.47668399196</v>
      </c>
      <c r="I20" s="50">
        <f t="shared" si="25"/>
        <v>2685360.488393099</v>
      </c>
      <c r="J20" s="50">
        <f t="shared" si="25"/>
        <v>1258917.7892383281</v>
      </c>
      <c r="K20" s="50">
        <f t="shared" si="25"/>
        <v>2636490.9163836855</v>
      </c>
      <c r="L20" s="50">
        <f t="shared" si="25"/>
        <v>2141951.0204426614</v>
      </c>
      <c r="M20" s="50">
        <f t="shared" si="25"/>
        <v>2618788.31015096</v>
      </c>
      <c r="N20" s="50">
        <f t="shared" si="25"/>
        <v>2274223.2478642003</v>
      </c>
      <c r="O20" s="50">
        <f t="shared" si="25"/>
        <v>2230139.44</v>
      </c>
      <c r="P20" s="50">
        <f t="shared" si="25"/>
        <v>1282512.9717927999</v>
      </c>
      <c r="Q20" s="50">
        <f t="shared" si="25"/>
        <v>2989742.4070396</v>
      </c>
      <c r="R20" s="50">
        <f t="shared" si="25"/>
        <v>829331.22383999999</v>
      </c>
      <c r="S20" s="50">
        <f t="shared" si="25"/>
        <v>932451.93864000007</v>
      </c>
      <c r="T20" s="50">
        <f t="shared" si="25"/>
        <v>3737562.51376</v>
      </c>
      <c r="U20" s="50">
        <f t="shared" si="25"/>
        <v>4103102.9689600002</v>
      </c>
      <c r="V20" s="50">
        <f t="shared" si="25"/>
        <v>1739827.15968</v>
      </c>
      <c r="W20" s="50">
        <f t="shared" si="25"/>
        <v>3150095.7182400003</v>
      </c>
      <c r="X20" s="50">
        <f t="shared" si="25"/>
        <v>2436181.6020800001</v>
      </c>
      <c r="Y20" s="50">
        <f t="shared" si="25"/>
        <v>4079307.3703200002</v>
      </c>
      <c r="Z20" s="50">
        <f t="shared" si="25"/>
        <v>2951783.11552</v>
      </c>
      <c r="AA20" s="50">
        <f t="shared" si="25"/>
        <v>2550652.3055999996</v>
      </c>
      <c r="AB20" s="50">
        <f t="shared" si="25"/>
        <v>1486018.0252799999</v>
      </c>
      <c r="AC20" s="50">
        <f t="shared" si="25"/>
        <v>2603372.4084000001</v>
      </c>
      <c r="AD20" s="50">
        <f t="shared" si="25"/>
        <v>1163296.2728800001</v>
      </c>
      <c r="AE20" s="43">
        <f>SUM(AE21:AE24)</f>
        <v>1440159.1668</v>
      </c>
      <c r="AF20" s="43">
        <f t="shared" ref="AF20:AP20" si="26">SUM(AF21:AF24)</f>
        <v>3233809.8003199999</v>
      </c>
      <c r="AG20" s="43">
        <f t="shared" si="26"/>
        <v>2826230.0328800008</v>
      </c>
      <c r="AH20" s="43">
        <f t="shared" si="26"/>
        <v>5392251.4785600007</v>
      </c>
      <c r="AI20" s="43">
        <f t="shared" si="26"/>
        <v>2814452.093599</v>
      </c>
      <c r="AJ20" s="43">
        <f t="shared" si="26"/>
        <v>3625904</v>
      </c>
      <c r="AK20" s="43">
        <f t="shared" si="26"/>
        <v>2759231.98043</v>
      </c>
      <c r="AL20" s="44">
        <f t="shared" si="26"/>
        <v>3603579.9028159999</v>
      </c>
      <c r="AM20" s="314">
        <f t="shared" si="26"/>
        <v>1586173.1988349999</v>
      </c>
      <c r="AN20" s="43">
        <f t="shared" si="26"/>
        <v>1642272.4598599998</v>
      </c>
      <c r="AO20" s="43">
        <f t="shared" si="26"/>
        <v>2996320.5252149999</v>
      </c>
      <c r="AP20" s="44">
        <f t="shared" si="26"/>
        <v>3851605.7199999997</v>
      </c>
      <c r="AQ20" s="43">
        <f t="shared" ref="AQ20:AT20" si="27">SUM(AQ21:AQ24)</f>
        <v>844549.11895000003</v>
      </c>
      <c r="AR20" s="43">
        <f t="shared" si="27"/>
        <v>1718498.67029</v>
      </c>
      <c r="AS20" s="43">
        <f t="shared" si="27"/>
        <v>3691702.7672300003</v>
      </c>
      <c r="AT20" s="44">
        <f t="shared" si="27"/>
        <v>4867804.91</v>
      </c>
      <c r="AU20" s="45">
        <f t="shared" ref="AU20" si="28">SUM(AU21:AU24)</f>
        <v>845740.23</v>
      </c>
      <c r="AW20" s="15" t="s">
        <v>10</v>
      </c>
      <c r="AX20" s="9" t="s">
        <v>391</v>
      </c>
      <c r="AY20" s="229">
        <f>C20+D20+E20+F20</f>
        <v>7103083.4177689822</v>
      </c>
      <c r="AZ20" s="50">
        <f>G20+H20+I20+J20</f>
        <v>6725609.7931104004</v>
      </c>
      <c r="BA20" s="230">
        <f>K20+L20+M20+N20</f>
        <v>9671453.4948415067</v>
      </c>
      <c r="BB20" s="230">
        <f>O20+P20+Q20+R20</f>
        <v>7331726.0426723994</v>
      </c>
      <c r="BC20" s="230">
        <f>S20+T20+U20+V20</f>
        <v>10512944.581040001</v>
      </c>
      <c r="BD20" s="230">
        <f>W20+X20+Y20+Z20</f>
        <v>12617367.806160001</v>
      </c>
      <c r="BE20" s="230">
        <f>AA20+AB20+AC20+AD20</f>
        <v>7803339.0121599995</v>
      </c>
      <c r="BF20" s="230">
        <f>AE20+AF20+AG20+AH20</f>
        <v>12892450.478560001</v>
      </c>
      <c r="BG20" s="230">
        <f>AI20+AJ20+AK20+AL20</f>
        <v>12803167.976845</v>
      </c>
      <c r="BH20" s="229">
        <f t="shared" si="4"/>
        <v>10076371.90391</v>
      </c>
      <c r="BI20" s="251">
        <f t="shared" si="12"/>
        <v>11122555.466469999</v>
      </c>
    </row>
    <row r="21" spans="1:61" ht="18" customHeight="1" x14ac:dyDescent="0.25">
      <c r="A21" s="15" t="s">
        <v>11</v>
      </c>
      <c r="B21" s="9" t="s">
        <v>216</v>
      </c>
      <c r="C21" s="50">
        <v>1329282.8062756748</v>
      </c>
      <c r="D21" s="50">
        <v>781354.26338854386</v>
      </c>
      <c r="E21" s="50">
        <v>3261998.092086962</v>
      </c>
      <c r="F21" s="50">
        <v>1730448.2560178014</v>
      </c>
      <c r="G21" s="50">
        <v>2122653.0387949813</v>
      </c>
      <c r="H21" s="50">
        <v>658678.47668399196</v>
      </c>
      <c r="I21" s="50">
        <v>2685360.488393099</v>
      </c>
      <c r="J21" s="50">
        <v>1258917.7892383281</v>
      </c>
      <c r="K21" s="50">
        <v>2636490.9163836855</v>
      </c>
      <c r="L21" s="50">
        <v>2141951.0204426614</v>
      </c>
      <c r="M21" s="50">
        <v>2618788.31015096</v>
      </c>
      <c r="N21" s="50">
        <v>2274223.2478642003</v>
      </c>
      <c r="O21" s="50">
        <v>2230139.44</v>
      </c>
      <c r="P21" s="50">
        <v>1282512.9717927999</v>
      </c>
      <c r="Q21" s="50">
        <v>2989742.4070396</v>
      </c>
      <c r="R21" s="50">
        <v>829331.22383999999</v>
      </c>
      <c r="S21" s="50">
        <v>932451.93864000007</v>
      </c>
      <c r="T21" s="50">
        <v>3737562.51376</v>
      </c>
      <c r="U21" s="50">
        <v>4103102.9689600002</v>
      </c>
      <c r="V21" s="50">
        <v>1739827.15968</v>
      </c>
      <c r="W21" s="50">
        <v>3150095.7182400003</v>
      </c>
      <c r="X21" s="50">
        <v>2436181.6020800001</v>
      </c>
      <c r="Y21" s="50">
        <v>4079307.3703200002</v>
      </c>
      <c r="Z21" s="50">
        <v>2951783.11552</v>
      </c>
      <c r="AA21" s="50">
        <v>2550652.3055999996</v>
      </c>
      <c r="AB21" s="50">
        <v>1486018.0252799999</v>
      </c>
      <c r="AC21" s="50">
        <v>2603372.4084000001</v>
      </c>
      <c r="AD21" s="50">
        <v>1163296.2728800001</v>
      </c>
      <c r="AE21" s="43">
        <v>1440159.1668</v>
      </c>
      <c r="AF21" s="43">
        <v>3233809.8003199999</v>
      </c>
      <c r="AG21" s="43">
        <v>2826230.0328800008</v>
      </c>
      <c r="AH21" s="43">
        <v>5392251.4785600007</v>
      </c>
      <c r="AI21" s="43">
        <v>2814452.093599</v>
      </c>
      <c r="AJ21" s="43">
        <v>3625904</v>
      </c>
      <c r="AK21" s="43">
        <v>2759231.98043</v>
      </c>
      <c r="AL21" s="44">
        <v>3603579.9028159999</v>
      </c>
      <c r="AM21" s="314">
        <v>1586173.1988349999</v>
      </c>
      <c r="AN21" s="43">
        <v>1642272.4598599998</v>
      </c>
      <c r="AO21" s="43">
        <v>2996320.5252149999</v>
      </c>
      <c r="AP21" s="44">
        <v>3851605.7199999997</v>
      </c>
      <c r="AQ21" s="43">
        <v>844549.11895000003</v>
      </c>
      <c r="AR21" s="43">
        <v>1718498.67029</v>
      </c>
      <c r="AS21" s="43">
        <v>3691702.7672300003</v>
      </c>
      <c r="AT21" s="44">
        <v>4867804.91</v>
      </c>
      <c r="AU21" s="45">
        <v>845740.23</v>
      </c>
      <c r="AW21" s="15" t="s">
        <v>11</v>
      </c>
      <c r="AX21" s="9" t="s">
        <v>216</v>
      </c>
      <c r="AY21" s="229">
        <f>C21+D21+E21+F21</f>
        <v>7103083.4177689822</v>
      </c>
      <c r="AZ21" s="50">
        <f>G21+H21+I21+J21</f>
        <v>6725609.7931104004</v>
      </c>
      <c r="BA21" s="230">
        <f>K21+L21+M21+N21</f>
        <v>9671453.4948415067</v>
      </c>
      <c r="BB21" s="230">
        <f>O21+P21+Q21+R21</f>
        <v>7331726.0426723994</v>
      </c>
      <c r="BC21" s="230">
        <f>S21+T21+U21+V21</f>
        <v>10512944.581040001</v>
      </c>
      <c r="BD21" s="230">
        <f>W21+X21+Y21+Z21</f>
        <v>12617367.806160001</v>
      </c>
      <c r="BE21" s="230">
        <f>AA21+AB21+AC21+AD21</f>
        <v>7803339.0121599995</v>
      </c>
      <c r="BF21" s="230">
        <f>AE21+AF21+AG21+AH21</f>
        <v>12892450.478560001</v>
      </c>
      <c r="BG21" s="230">
        <f>AI21+AJ21+AK21+AL21</f>
        <v>12803167.976845</v>
      </c>
      <c r="BH21" s="229">
        <f t="shared" si="4"/>
        <v>10076371.90391</v>
      </c>
      <c r="BI21" s="251">
        <f t="shared" si="12"/>
        <v>11122555.466469999</v>
      </c>
    </row>
    <row r="22" spans="1:61" ht="18" customHeight="1" x14ac:dyDescent="0.25">
      <c r="A22" s="15" t="s">
        <v>12</v>
      </c>
      <c r="B22" s="9" t="s">
        <v>217</v>
      </c>
      <c r="C22" s="51" t="s">
        <v>382</v>
      </c>
      <c r="D22" s="51" t="s">
        <v>382</v>
      </c>
      <c r="E22" s="51" t="s">
        <v>382</v>
      </c>
      <c r="F22" s="51" t="s">
        <v>382</v>
      </c>
      <c r="G22" s="51" t="s">
        <v>382</v>
      </c>
      <c r="H22" s="51" t="s">
        <v>382</v>
      </c>
      <c r="I22" s="51" t="s">
        <v>382</v>
      </c>
      <c r="J22" s="51" t="s">
        <v>382</v>
      </c>
      <c r="K22" s="51" t="s">
        <v>382</v>
      </c>
      <c r="L22" s="51" t="s">
        <v>382</v>
      </c>
      <c r="M22" s="51" t="s">
        <v>382</v>
      </c>
      <c r="N22" s="51" t="s">
        <v>382</v>
      </c>
      <c r="O22" s="51" t="s">
        <v>382</v>
      </c>
      <c r="P22" s="51" t="s">
        <v>382</v>
      </c>
      <c r="Q22" s="51" t="s">
        <v>382</v>
      </c>
      <c r="R22" s="51" t="s">
        <v>382</v>
      </c>
      <c r="S22" s="51" t="s">
        <v>382</v>
      </c>
      <c r="T22" s="51" t="s">
        <v>382</v>
      </c>
      <c r="U22" s="51" t="s">
        <v>382</v>
      </c>
      <c r="V22" s="51" t="s">
        <v>382</v>
      </c>
      <c r="W22" s="51" t="s">
        <v>382</v>
      </c>
      <c r="X22" s="51" t="s">
        <v>382</v>
      </c>
      <c r="Y22" s="51" t="s">
        <v>382</v>
      </c>
      <c r="Z22" s="51" t="s">
        <v>382</v>
      </c>
      <c r="AA22" s="51" t="s">
        <v>382</v>
      </c>
      <c r="AB22" s="51" t="s">
        <v>382</v>
      </c>
      <c r="AC22" s="51" t="s">
        <v>382</v>
      </c>
      <c r="AD22" s="51" t="s">
        <v>382</v>
      </c>
      <c r="AE22" s="52" t="s">
        <v>382</v>
      </c>
      <c r="AF22" s="52" t="s">
        <v>382</v>
      </c>
      <c r="AG22" s="52" t="s">
        <v>382</v>
      </c>
      <c r="AH22" s="52" t="s">
        <v>382</v>
      </c>
      <c r="AI22" s="52" t="s">
        <v>382</v>
      </c>
      <c r="AJ22" s="52" t="s">
        <v>382</v>
      </c>
      <c r="AK22" s="52" t="s">
        <v>382</v>
      </c>
      <c r="AL22" s="53" t="s">
        <v>382</v>
      </c>
      <c r="AM22" s="316" t="s">
        <v>382</v>
      </c>
      <c r="AN22" s="52" t="s">
        <v>382</v>
      </c>
      <c r="AO22" s="52" t="s">
        <v>382</v>
      </c>
      <c r="AP22" s="53" t="s">
        <v>382</v>
      </c>
      <c r="AQ22" s="52" t="s">
        <v>382</v>
      </c>
      <c r="AR22" s="52" t="s">
        <v>382</v>
      </c>
      <c r="AS22" s="52" t="s">
        <v>382</v>
      </c>
      <c r="AT22" s="53" t="s">
        <v>382</v>
      </c>
      <c r="AU22" s="54" t="s">
        <v>382</v>
      </c>
      <c r="AW22" s="15" t="s">
        <v>12</v>
      </c>
      <c r="AX22" s="9" t="s">
        <v>217</v>
      </c>
      <c r="AY22" s="229">
        <v>0</v>
      </c>
      <c r="AZ22" s="50">
        <v>0</v>
      </c>
      <c r="BA22" s="230">
        <v>0</v>
      </c>
      <c r="BB22" s="230">
        <v>0</v>
      </c>
      <c r="BC22" s="230">
        <v>0</v>
      </c>
      <c r="BD22" s="230">
        <v>0</v>
      </c>
      <c r="BE22" s="230">
        <v>0</v>
      </c>
      <c r="BF22" s="230">
        <v>0</v>
      </c>
      <c r="BG22" s="230">
        <v>0</v>
      </c>
      <c r="BH22" s="229">
        <v>0</v>
      </c>
      <c r="BI22" s="251">
        <v>0</v>
      </c>
    </row>
    <row r="23" spans="1:61" ht="18" customHeight="1" x14ac:dyDescent="0.25">
      <c r="A23" s="15" t="s">
        <v>13</v>
      </c>
      <c r="B23" s="9" t="s">
        <v>218</v>
      </c>
      <c r="C23" s="51" t="s">
        <v>382</v>
      </c>
      <c r="D23" s="51" t="s">
        <v>382</v>
      </c>
      <c r="E23" s="51" t="s">
        <v>382</v>
      </c>
      <c r="F23" s="51" t="s">
        <v>382</v>
      </c>
      <c r="G23" s="51" t="s">
        <v>382</v>
      </c>
      <c r="H23" s="51" t="s">
        <v>382</v>
      </c>
      <c r="I23" s="51" t="s">
        <v>382</v>
      </c>
      <c r="J23" s="51" t="s">
        <v>382</v>
      </c>
      <c r="K23" s="51" t="s">
        <v>382</v>
      </c>
      <c r="L23" s="51" t="s">
        <v>382</v>
      </c>
      <c r="M23" s="51" t="s">
        <v>382</v>
      </c>
      <c r="N23" s="51" t="s">
        <v>382</v>
      </c>
      <c r="O23" s="51" t="s">
        <v>382</v>
      </c>
      <c r="P23" s="51" t="s">
        <v>382</v>
      </c>
      <c r="Q23" s="51" t="s">
        <v>382</v>
      </c>
      <c r="R23" s="51" t="s">
        <v>382</v>
      </c>
      <c r="S23" s="51" t="s">
        <v>382</v>
      </c>
      <c r="T23" s="51" t="s">
        <v>382</v>
      </c>
      <c r="U23" s="51" t="s">
        <v>382</v>
      </c>
      <c r="V23" s="51" t="s">
        <v>382</v>
      </c>
      <c r="W23" s="51" t="s">
        <v>382</v>
      </c>
      <c r="X23" s="51" t="s">
        <v>382</v>
      </c>
      <c r="Y23" s="51" t="s">
        <v>382</v>
      </c>
      <c r="Z23" s="51" t="s">
        <v>382</v>
      </c>
      <c r="AA23" s="51" t="s">
        <v>382</v>
      </c>
      <c r="AB23" s="51" t="s">
        <v>382</v>
      </c>
      <c r="AC23" s="51" t="s">
        <v>382</v>
      </c>
      <c r="AD23" s="51" t="s">
        <v>382</v>
      </c>
      <c r="AE23" s="52" t="s">
        <v>382</v>
      </c>
      <c r="AF23" s="52" t="s">
        <v>382</v>
      </c>
      <c r="AG23" s="52" t="s">
        <v>382</v>
      </c>
      <c r="AH23" s="52" t="s">
        <v>382</v>
      </c>
      <c r="AI23" s="52" t="s">
        <v>382</v>
      </c>
      <c r="AJ23" s="52" t="s">
        <v>382</v>
      </c>
      <c r="AK23" s="52" t="s">
        <v>382</v>
      </c>
      <c r="AL23" s="53" t="s">
        <v>382</v>
      </c>
      <c r="AM23" s="316" t="s">
        <v>382</v>
      </c>
      <c r="AN23" s="52" t="s">
        <v>382</v>
      </c>
      <c r="AO23" s="52" t="s">
        <v>382</v>
      </c>
      <c r="AP23" s="53" t="s">
        <v>382</v>
      </c>
      <c r="AQ23" s="52" t="s">
        <v>382</v>
      </c>
      <c r="AR23" s="52" t="s">
        <v>382</v>
      </c>
      <c r="AS23" s="52" t="s">
        <v>382</v>
      </c>
      <c r="AT23" s="53" t="s">
        <v>382</v>
      </c>
      <c r="AU23" s="54" t="s">
        <v>382</v>
      </c>
      <c r="AW23" s="15" t="s">
        <v>13</v>
      </c>
      <c r="AX23" s="9" t="s">
        <v>218</v>
      </c>
      <c r="AY23" s="229">
        <v>0</v>
      </c>
      <c r="AZ23" s="50">
        <v>0</v>
      </c>
      <c r="BA23" s="230">
        <v>0</v>
      </c>
      <c r="BB23" s="230">
        <v>0</v>
      </c>
      <c r="BC23" s="230">
        <v>0</v>
      </c>
      <c r="BD23" s="230">
        <v>0</v>
      </c>
      <c r="BE23" s="230">
        <v>0</v>
      </c>
      <c r="BF23" s="230">
        <v>0</v>
      </c>
      <c r="BG23" s="230">
        <v>0</v>
      </c>
      <c r="BH23" s="229">
        <v>0</v>
      </c>
      <c r="BI23" s="251">
        <v>0</v>
      </c>
    </row>
    <row r="24" spans="1:61" ht="18" customHeight="1" x14ac:dyDescent="0.25">
      <c r="A24" s="15" t="s">
        <v>14</v>
      </c>
      <c r="B24" s="9" t="s">
        <v>219</v>
      </c>
      <c r="C24" s="51" t="s">
        <v>382</v>
      </c>
      <c r="D24" s="51" t="s">
        <v>382</v>
      </c>
      <c r="E24" s="51" t="s">
        <v>382</v>
      </c>
      <c r="F24" s="51" t="s">
        <v>382</v>
      </c>
      <c r="G24" s="51" t="s">
        <v>382</v>
      </c>
      <c r="H24" s="51" t="s">
        <v>382</v>
      </c>
      <c r="I24" s="51" t="s">
        <v>382</v>
      </c>
      <c r="J24" s="51" t="s">
        <v>382</v>
      </c>
      <c r="K24" s="51" t="s">
        <v>382</v>
      </c>
      <c r="L24" s="51" t="s">
        <v>382</v>
      </c>
      <c r="M24" s="51" t="s">
        <v>382</v>
      </c>
      <c r="N24" s="51" t="s">
        <v>382</v>
      </c>
      <c r="O24" s="51" t="s">
        <v>382</v>
      </c>
      <c r="P24" s="51" t="s">
        <v>382</v>
      </c>
      <c r="Q24" s="51" t="s">
        <v>382</v>
      </c>
      <c r="R24" s="51" t="s">
        <v>382</v>
      </c>
      <c r="S24" s="51" t="s">
        <v>382</v>
      </c>
      <c r="T24" s="51" t="s">
        <v>382</v>
      </c>
      <c r="U24" s="51" t="s">
        <v>382</v>
      </c>
      <c r="V24" s="51" t="s">
        <v>382</v>
      </c>
      <c r="W24" s="51" t="s">
        <v>382</v>
      </c>
      <c r="X24" s="51" t="s">
        <v>382</v>
      </c>
      <c r="Y24" s="51" t="s">
        <v>382</v>
      </c>
      <c r="Z24" s="51" t="s">
        <v>382</v>
      </c>
      <c r="AA24" s="51" t="s">
        <v>382</v>
      </c>
      <c r="AB24" s="51" t="s">
        <v>382</v>
      </c>
      <c r="AC24" s="51" t="s">
        <v>382</v>
      </c>
      <c r="AD24" s="51" t="s">
        <v>382</v>
      </c>
      <c r="AE24" s="52" t="s">
        <v>382</v>
      </c>
      <c r="AF24" s="52" t="s">
        <v>382</v>
      </c>
      <c r="AG24" s="52" t="s">
        <v>382</v>
      </c>
      <c r="AH24" s="52" t="s">
        <v>382</v>
      </c>
      <c r="AI24" s="52" t="s">
        <v>382</v>
      </c>
      <c r="AJ24" s="52" t="s">
        <v>382</v>
      </c>
      <c r="AK24" s="52" t="s">
        <v>382</v>
      </c>
      <c r="AL24" s="53" t="s">
        <v>382</v>
      </c>
      <c r="AM24" s="316" t="s">
        <v>382</v>
      </c>
      <c r="AN24" s="52" t="s">
        <v>382</v>
      </c>
      <c r="AO24" s="52" t="s">
        <v>382</v>
      </c>
      <c r="AP24" s="53" t="s">
        <v>382</v>
      </c>
      <c r="AQ24" s="52" t="s">
        <v>382</v>
      </c>
      <c r="AR24" s="52" t="s">
        <v>382</v>
      </c>
      <c r="AS24" s="52" t="s">
        <v>382</v>
      </c>
      <c r="AT24" s="53" t="s">
        <v>382</v>
      </c>
      <c r="AU24" s="54" t="s">
        <v>382</v>
      </c>
      <c r="AW24" s="15" t="s">
        <v>14</v>
      </c>
      <c r="AX24" s="9" t="s">
        <v>219</v>
      </c>
      <c r="AY24" s="229">
        <v>0</v>
      </c>
      <c r="AZ24" s="50">
        <v>0</v>
      </c>
      <c r="BA24" s="230">
        <v>0</v>
      </c>
      <c r="BB24" s="230">
        <v>0</v>
      </c>
      <c r="BC24" s="230">
        <v>0</v>
      </c>
      <c r="BD24" s="230">
        <v>0</v>
      </c>
      <c r="BE24" s="230">
        <v>0</v>
      </c>
      <c r="BF24" s="230">
        <v>0</v>
      </c>
      <c r="BG24" s="230">
        <v>0</v>
      </c>
      <c r="BH24" s="229">
        <v>0</v>
      </c>
      <c r="BI24" s="251">
        <v>0</v>
      </c>
    </row>
    <row r="25" spans="1:61" ht="18" customHeight="1" x14ac:dyDescent="0.25">
      <c r="A25" s="15" t="s">
        <v>5</v>
      </c>
      <c r="B25" s="9" t="s">
        <v>394</v>
      </c>
      <c r="C25" s="50">
        <f>SUM(C26:C29)</f>
        <v>19841.512999999999</v>
      </c>
      <c r="D25" s="50">
        <f t="shared" ref="D25:AD25" si="29">SUM(D26:D29)</f>
        <v>18130.811999999998</v>
      </c>
      <c r="E25" s="50">
        <f t="shared" si="29"/>
        <v>231783.11799999999</v>
      </c>
      <c r="F25" s="50">
        <f t="shared" si="29"/>
        <v>18864.284</v>
      </c>
      <c r="G25" s="50">
        <f t="shared" si="29"/>
        <v>111133.22000000002</v>
      </c>
      <c r="H25" s="50">
        <f t="shared" si="29"/>
        <v>27290.052000000003</v>
      </c>
      <c r="I25" s="50">
        <f t="shared" si="29"/>
        <v>111620.96899999997</v>
      </c>
      <c r="J25" s="50">
        <f t="shared" si="29"/>
        <v>7798.576</v>
      </c>
      <c r="K25" s="50">
        <f t="shared" si="29"/>
        <v>15242.683999999999</v>
      </c>
      <c r="L25" s="50">
        <f t="shared" si="29"/>
        <v>16310.852999999999</v>
      </c>
      <c r="M25" s="50">
        <f t="shared" si="29"/>
        <v>51904.001000000004</v>
      </c>
      <c r="N25" s="50">
        <f t="shared" si="29"/>
        <v>177319.19</v>
      </c>
      <c r="O25" s="50">
        <f t="shared" si="29"/>
        <v>174737.13599999997</v>
      </c>
      <c r="P25" s="50">
        <f t="shared" si="29"/>
        <v>20505.703000000001</v>
      </c>
      <c r="Q25" s="50">
        <f t="shared" si="29"/>
        <v>24780.135000000002</v>
      </c>
      <c r="R25" s="50">
        <f t="shared" si="29"/>
        <v>24967.23</v>
      </c>
      <c r="S25" s="50">
        <f t="shared" si="29"/>
        <v>129396.35436571456</v>
      </c>
      <c r="T25" s="50">
        <f t="shared" si="29"/>
        <v>48338</v>
      </c>
      <c r="U25" s="50">
        <f t="shared" si="29"/>
        <v>91900.445000000007</v>
      </c>
      <c r="V25" s="50">
        <f t="shared" si="29"/>
        <v>214819.93</v>
      </c>
      <c r="W25" s="50">
        <f t="shared" si="29"/>
        <v>11336.3</v>
      </c>
      <c r="X25" s="50">
        <f t="shared" si="29"/>
        <v>16714.7</v>
      </c>
      <c r="Y25" s="50">
        <f t="shared" si="29"/>
        <v>380438.4</v>
      </c>
      <c r="Z25" s="50">
        <f t="shared" si="29"/>
        <v>13266.300000000001</v>
      </c>
      <c r="AA25" s="50">
        <f t="shared" si="29"/>
        <v>31861.9</v>
      </c>
      <c r="AB25" s="50">
        <f t="shared" si="29"/>
        <v>60205.812999999936</v>
      </c>
      <c r="AC25" s="50">
        <f t="shared" si="29"/>
        <v>189156.60433333329</v>
      </c>
      <c r="AD25" s="50">
        <f t="shared" si="29"/>
        <v>176705.86</v>
      </c>
      <c r="AE25" s="43">
        <f>SUM(AE26:AE29)</f>
        <v>12721</v>
      </c>
      <c r="AF25" s="43">
        <f t="shared" ref="AF25:AP25" si="30">SUM(AF26:AF29)</f>
        <v>51652</v>
      </c>
      <c r="AG25" s="43">
        <f t="shared" si="30"/>
        <v>2308.0290110000001</v>
      </c>
      <c r="AH25" s="43">
        <f t="shared" si="30"/>
        <v>20754.2</v>
      </c>
      <c r="AI25" s="43">
        <f t="shared" si="30"/>
        <v>449.9</v>
      </c>
      <c r="AJ25" s="43">
        <f t="shared" si="30"/>
        <v>4059</v>
      </c>
      <c r="AK25" s="43">
        <f t="shared" si="30"/>
        <v>241504.86490789446</v>
      </c>
      <c r="AL25" s="44">
        <f t="shared" si="30"/>
        <v>56181</v>
      </c>
      <c r="AM25" s="314">
        <f t="shared" si="30"/>
        <v>133531.20000000001</v>
      </c>
      <c r="AN25" s="43">
        <f t="shared" si="30"/>
        <v>0</v>
      </c>
      <c r="AO25" s="43">
        <f t="shared" si="30"/>
        <v>122179</v>
      </c>
      <c r="AP25" s="44">
        <f t="shared" si="30"/>
        <v>1568</v>
      </c>
      <c r="AQ25" s="43">
        <f t="shared" ref="AQ25:AT25" si="31">SUM(AQ26:AQ29)</f>
        <v>122.39999999999999</v>
      </c>
      <c r="AR25" s="43">
        <f t="shared" si="31"/>
        <v>3097</v>
      </c>
      <c r="AS25" s="43">
        <f t="shared" si="31"/>
        <v>1295.0999999999999</v>
      </c>
      <c r="AT25" s="44">
        <f t="shared" si="31"/>
        <v>56576</v>
      </c>
      <c r="AU25" s="45">
        <f t="shared" ref="AU25" si="32">SUM(AU26:AU29)</f>
        <v>1966.52</v>
      </c>
      <c r="AW25" s="15" t="s">
        <v>5</v>
      </c>
      <c r="AX25" s="9" t="s">
        <v>394</v>
      </c>
      <c r="AY25" s="229">
        <f>C25+D25+E25+F25</f>
        <v>288619.72699999996</v>
      </c>
      <c r="AZ25" s="50">
        <f>G25+H25+I25+J25</f>
        <v>257842.81699999998</v>
      </c>
      <c r="BA25" s="230">
        <f>K25+L25+M25+N25</f>
        <v>260776.728</v>
      </c>
      <c r="BB25" s="230">
        <f>O25+P25+Q25+R25</f>
        <v>244990.204</v>
      </c>
      <c r="BC25" s="230">
        <f>S25+T25+U25+V25</f>
        <v>484454.72936571453</v>
      </c>
      <c r="BD25" s="230">
        <f>W25+X25+Y25+Z25</f>
        <v>421755.7</v>
      </c>
      <c r="BE25" s="230">
        <f>AA25+AB25+AC25+AD25</f>
        <v>457930.17733333318</v>
      </c>
      <c r="BF25" s="230">
        <f>AE25+AF25+AG25+AH25</f>
        <v>87435.229011000003</v>
      </c>
      <c r="BG25" s="230">
        <f>AI25+AJ25+AK25+AL25</f>
        <v>302194.76490789442</v>
      </c>
      <c r="BH25" s="229">
        <f t="shared" si="4"/>
        <v>257278.2</v>
      </c>
      <c r="BI25" s="251">
        <f t="shared" si="12"/>
        <v>61090.5</v>
      </c>
    </row>
    <row r="26" spans="1:61" ht="18" customHeight="1" x14ac:dyDescent="0.25">
      <c r="A26" s="15" t="s">
        <v>6</v>
      </c>
      <c r="B26" s="9" t="s">
        <v>216</v>
      </c>
      <c r="C26" s="50">
        <v>19841.512999999999</v>
      </c>
      <c r="D26" s="50">
        <v>18130.811999999998</v>
      </c>
      <c r="E26" s="50">
        <v>231783.11799999999</v>
      </c>
      <c r="F26" s="50">
        <v>18864.284</v>
      </c>
      <c r="G26" s="50">
        <v>111133.22000000002</v>
      </c>
      <c r="H26" s="50">
        <v>27290.052000000003</v>
      </c>
      <c r="I26" s="50">
        <v>111620.96899999997</v>
      </c>
      <c r="J26" s="50">
        <v>7798.576</v>
      </c>
      <c r="K26" s="50">
        <v>15242.683999999999</v>
      </c>
      <c r="L26" s="50">
        <v>16310.852999999999</v>
      </c>
      <c r="M26" s="50">
        <v>51904.001000000004</v>
      </c>
      <c r="N26" s="50">
        <v>177319.19</v>
      </c>
      <c r="O26" s="50">
        <v>174737.13599999997</v>
      </c>
      <c r="P26" s="50">
        <v>20505.703000000001</v>
      </c>
      <c r="Q26" s="50">
        <v>24780.135000000002</v>
      </c>
      <c r="R26" s="50">
        <v>24967.23</v>
      </c>
      <c r="S26" s="50">
        <v>129396.35436571456</v>
      </c>
      <c r="T26" s="50">
        <v>48338</v>
      </c>
      <c r="U26" s="50">
        <v>91900.445000000007</v>
      </c>
      <c r="V26" s="50">
        <v>214819.93</v>
      </c>
      <c r="W26" s="50">
        <v>11336.3</v>
      </c>
      <c r="X26" s="50">
        <v>16714.7</v>
      </c>
      <c r="Y26" s="50">
        <v>380438.4</v>
      </c>
      <c r="Z26" s="50">
        <v>13266.300000000001</v>
      </c>
      <c r="AA26" s="50">
        <v>31861.9</v>
      </c>
      <c r="AB26" s="50">
        <v>60205.812999999936</v>
      </c>
      <c r="AC26" s="50">
        <v>189156.60433333329</v>
      </c>
      <c r="AD26" s="50">
        <v>176705.86</v>
      </c>
      <c r="AE26" s="43">
        <v>12721</v>
      </c>
      <c r="AF26" s="43">
        <v>51652</v>
      </c>
      <c r="AG26" s="43">
        <v>2308.0290110000001</v>
      </c>
      <c r="AH26" s="43">
        <v>20754.2</v>
      </c>
      <c r="AI26" s="43">
        <v>449.9</v>
      </c>
      <c r="AJ26" s="43">
        <v>4059</v>
      </c>
      <c r="AK26" s="43">
        <v>241504.86490789446</v>
      </c>
      <c r="AL26" s="44">
        <v>56181</v>
      </c>
      <c r="AM26" s="314">
        <v>133531.20000000001</v>
      </c>
      <c r="AN26" s="43">
        <v>0</v>
      </c>
      <c r="AO26" s="43">
        <v>122179</v>
      </c>
      <c r="AP26" s="44">
        <v>1568</v>
      </c>
      <c r="AQ26" s="43">
        <v>122.39999999999999</v>
      </c>
      <c r="AR26" s="43">
        <v>3097</v>
      </c>
      <c r="AS26" s="43">
        <v>1295.0999999999999</v>
      </c>
      <c r="AT26" s="44">
        <v>56576</v>
      </c>
      <c r="AU26" s="45">
        <v>1966.52</v>
      </c>
      <c r="AW26" s="15" t="s">
        <v>6</v>
      </c>
      <c r="AX26" s="9" t="s">
        <v>216</v>
      </c>
      <c r="AY26" s="229">
        <f>C26+D26+E26+F26</f>
        <v>288619.72699999996</v>
      </c>
      <c r="AZ26" s="50">
        <f>G26+H26+I26+J26</f>
        <v>257842.81699999998</v>
      </c>
      <c r="BA26" s="230">
        <f>K26+L26+M26+N26</f>
        <v>260776.728</v>
      </c>
      <c r="BB26" s="230">
        <f>O26+P26+Q26+R26</f>
        <v>244990.204</v>
      </c>
      <c r="BC26" s="230">
        <f>S26+T26+U26+V26</f>
        <v>484454.72936571453</v>
      </c>
      <c r="BD26" s="230">
        <f>W26+X26+Y26+Z26</f>
        <v>421755.7</v>
      </c>
      <c r="BE26" s="230">
        <f>AA26+AB26+AC26+AD26</f>
        <v>457930.17733333318</v>
      </c>
      <c r="BF26" s="230">
        <f>AE26+AF26+AG26+AH26</f>
        <v>87435.229011000003</v>
      </c>
      <c r="BG26" s="230">
        <f>AI26+AJ26+AK26+AL26</f>
        <v>302194.76490789442</v>
      </c>
      <c r="BH26" s="229">
        <f t="shared" si="4"/>
        <v>257278.2</v>
      </c>
      <c r="BI26" s="251">
        <f t="shared" si="12"/>
        <v>61090.5</v>
      </c>
    </row>
    <row r="27" spans="1:61" ht="18" customHeight="1" x14ac:dyDescent="0.25">
      <c r="A27" s="15" t="s">
        <v>7</v>
      </c>
      <c r="B27" s="9" t="s">
        <v>224</v>
      </c>
      <c r="C27" s="51" t="s">
        <v>382</v>
      </c>
      <c r="D27" s="51" t="s">
        <v>382</v>
      </c>
      <c r="E27" s="51" t="s">
        <v>382</v>
      </c>
      <c r="F27" s="51" t="s">
        <v>382</v>
      </c>
      <c r="G27" s="51" t="s">
        <v>382</v>
      </c>
      <c r="H27" s="51" t="s">
        <v>382</v>
      </c>
      <c r="I27" s="51" t="s">
        <v>382</v>
      </c>
      <c r="J27" s="51" t="s">
        <v>382</v>
      </c>
      <c r="K27" s="51" t="s">
        <v>382</v>
      </c>
      <c r="L27" s="51" t="s">
        <v>382</v>
      </c>
      <c r="M27" s="51" t="s">
        <v>382</v>
      </c>
      <c r="N27" s="51" t="s">
        <v>382</v>
      </c>
      <c r="O27" s="51" t="s">
        <v>382</v>
      </c>
      <c r="P27" s="51" t="s">
        <v>382</v>
      </c>
      <c r="Q27" s="51" t="s">
        <v>382</v>
      </c>
      <c r="R27" s="51" t="s">
        <v>382</v>
      </c>
      <c r="S27" s="51" t="s">
        <v>382</v>
      </c>
      <c r="T27" s="51" t="s">
        <v>382</v>
      </c>
      <c r="U27" s="51" t="s">
        <v>382</v>
      </c>
      <c r="V27" s="51" t="s">
        <v>382</v>
      </c>
      <c r="W27" s="51" t="s">
        <v>382</v>
      </c>
      <c r="X27" s="51" t="s">
        <v>382</v>
      </c>
      <c r="Y27" s="51" t="s">
        <v>382</v>
      </c>
      <c r="Z27" s="51" t="s">
        <v>382</v>
      </c>
      <c r="AA27" s="51" t="s">
        <v>382</v>
      </c>
      <c r="AB27" s="51" t="s">
        <v>382</v>
      </c>
      <c r="AC27" s="51" t="s">
        <v>382</v>
      </c>
      <c r="AD27" s="51" t="s">
        <v>382</v>
      </c>
      <c r="AE27" s="52" t="s">
        <v>382</v>
      </c>
      <c r="AF27" s="52" t="s">
        <v>382</v>
      </c>
      <c r="AG27" s="52" t="s">
        <v>382</v>
      </c>
      <c r="AH27" s="52" t="s">
        <v>382</v>
      </c>
      <c r="AI27" s="52" t="s">
        <v>382</v>
      </c>
      <c r="AJ27" s="52" t="s">
        <v>382</v>
      </c>
      <c r="AK27" s="52" t="s">
        <v>382</v>
      </c>
      <c r="AL27" s="53" t="s">
        <v>382</v>
      </c>
      <c r="AM27" s="316" t="s">
        <v>382</v>
      </c>
      <c r="AN27" s="52" t="s">
        <v>382</v>
      </c>
      <c r="AO27" s="52" t="s">
        <v>382</v>
      </c>
      <c r="AP27" s="53" t="s">
        <v>382</v>
      </c>
      <c r="AQ27" s="52" t="s">
        <v>382</v>
      </c>
      <c r="AR27" s="52" t="s">
        <v>382</v>
      </c>
      <c r="AS27" s="52" t="s">
        <v>382</v>
      </c>
      <c r="AT27" s="53" t="s">
        <v>382</v>
      </c>
      <c r="AU27" s="54" t="s">
        <v>382</v>
      </c>
      <c r="AW27" s="15" t="s">
        <v>7</v>
      </c>
      <c r="AX27" s="9" t="s">
        <v>224</v>
      </c>
      <c r="AY27" s="229">
        <v>0</v>
      </c>
      <c r="AZ27" s="50">
        <v>0</v>
      </c>
      <c r="BA27" s="230">
        <v>0</v>
      </c>
      <c r="BB27" s="230">
        <v>0</v>
      </c>
      <c r="BC27" s="230">
        <v>0</v>
      </c>
      <c r="BD27" s="230">
        <v>0</v>
      </c>
      <c r="BE27" s="230">
        <v>0</v>
      </c>
      <c r="BF27" s="230">
        <v>0</v>
      </c>
      <c r="BG27" s="230">
        <v>0</v>
      </c>
      <c r="BH27" s="229">
        <v>0</v>
      </c>
      <c r="BI27" s="251">
        <v>0</v>
      </c>
    </row>
    <row r="28" spans="1:61" ht="18" customHeight="1" x14ac:dyDescent="0.25">
      <c r="A28" s="15" t="s">
        <v>8</v>
      </c>
      <c r="B28" s="9" t="s">
        <v>218</v>
      </c>
      <c r="C28" s="51" t="s">
        <v>382</v>
      </c>
      <c r="D28" s="51" t="s">
        <v>382</v>
      </c>
      <c r="E28" s="51" t="s">
        <v>382</v>
      </c>
      <c r="F28" s="51" t="s">
        <v>382</v>
      </c>
      <c r="G28" s="51" t="s">
        <v>382</v>
      </c>
      <c r="H28" s="51" t="s">
        <v>382</v>
      </c>
      <c r="I28" s="51" t="s">
        <v>382</v>
      </c>
      <c r="J28" s="51" t="s">
        <v>382</v>
      </c>
      <c r="K28" s="51" t="s">
        <v>382</v>
      </c>
      <c r="L28" s="51" t="s">
        <v>382</v>
      </c>
      <c r="M28" s="51" t="s">
        <v>382</v>
      </c>
      <c r="N28" s="51" t="s">
        <v>382</v>
      </c>
      <c r="O28" s="51" t="s">
        <v>382</v>
      </c>
      <c r="P28" s="51" t="s">
        <v>382</v>
      </c>
      <c r="Q28" s="51" t="s">
        <v>382</v>
      </c>
      <c r="R28" s="51" t="s">
        <v>382</v>
      </c>
      <c r="S28" s="51" t="s">
        <v>382</v>
      </c>
      <c r="T28" s="51" t="s">
        <v>382</v>
      </c>
      <c r="U28" s="51" t="s">
        <v>382</v>
      </c>
      <c r="V28" s="51" t="s">
        <v>382</v>
      </c>
      <c r="W28" s="51" t="s">
        <v>382</v>
      </c>
      <c r="X28" s="51" t="s">
        <v>382</v>
      </c>
      <c r="Y28" s="51" t="s">
        <v>382</v>
      </c>
      <c r="Z28" s="51" t="s">
        <v>382</v>
      </c>
      <c r="AA28" s="51" t="s">
        <v>382</v>
      </c>
      <c r="AB28" s="51" t="s">
        <v>382</v>
      </c>
      <c r="AC28" s="51" t="s">
        <v>382</v>
      </c>
      <c r="AD28" s="51" t="s">
        <v>382</v>
      </c>
      <c r="AE28" s="52" t="s">
        <v>382</v>
      </c>
      <c r="AF28" s="52" t="s">
        <v>382</v>
      </c>
      <c r="AG28" s="52" t="s">
        <v>382</v>
      </c>
      <c r="AH28" s="52" t="s">
        <v>382</v>
      </c>
      <c r="AI28" s="52" t="s">
        <v>382</v>
      </c>
      <c r="AJ28" s="52" t="s">
        <v>382</v>
      </c>
      <c r="AK28" s="52" t="s">
        <v>382</v>
      </c>
      <c r="AL28" s="53" t="s">
        <v>382</v>
      </c>
      <c r="AM28" s="316" t="s">
        <v>382</v>
      </c>
      <c r="AN28" s="52" t="s">
        <v>382</v>
      </c>
      <c r="AO28" s="52" t="s">
        <v>382</v>
      </c>
      <c r="AP28" s="53" t="s">
        <v>382</v>
      </c>
      <c r="AQ28" s="52" t="s">
        <v>382</v>
      </c>
      <c r="AR28" s="52" t="s">
        <v>382</v>
      </c>
      <c r="AS28" s="52" t="s">
        <v>382</v>
      </c>
      <c r="AT28" s="53" t="s">
        <v>382</v>
      </c>
      <c r="AU28" s="54" t="s">
        <v>382</v>
      </c>
      <c r="AW28" s="15" t="s">
        <v>8</v>
      </c>
      <c r="AX28" s="9" t="s">
        <v>218</v>
      </c>
      <c r="AY28" s="229">
        <v>0</v>
      </c>
      <c r="AZ28" s="50">
        <v>0</v>
      </c>
      <c r="BA28" s="230">
        <v>0</v>
      </c>
      <c r="BB28" s="230">
        <v>0</v>
      </c>
      <c r="BC28" s="230">
        <v>0</v>
      </c>
      <c r="BD28" s="230">
        <v>0</v>
      </c>
      <c r="BE28" s="230">
        <v>0</v>
      </c>
      <c r="BF28" s="230">
        <v>0</v>
      </c>
      <c r="BG28" s="230">
        <v>0</v>
      </c>
      <c r="BH28" s="229">
        <v>0</v>
      </c>
      <c r="BI28" s="251">
        <v>0</v>
      </c>
    </row>
    <row r="29" spans="1:61" ht="18" customHeight="1" x14ac:dyDescent="0.25">
      <c r="A29" s="15" t="s">
        <v>9</v>
      </c>
      <c r="B29" s="9" t="s">
        <v>225</v>
      </c>
      <c r="C29" s="51" t="s">
        <v>382</v>
      </c>
      <c r="D29" s="51" t="s">
        <v>382</v>
      </c>
      <c r="E29" s="51" t="s">
        <v>382</v>
      </c>
      <c r="F29" s="51" t="s">
        <v>382</v>
      </c>
      <c r="G29" s="51" t="s">
        <v>382</v>
      </c>
      <c r="H29" s="51" t="s">
        <v>382</v>
      </c>
      <c r="I29" s="51" t="s">
        <v>382</v>
      </c>
      <c r="J29" s="51" t="s">
        <v>382</v>
      </c>
      <c r="K29" s="51" t="s">
        <v>382</v>
      </c>
      <c r="L29" s="51" t="s">
        <v>382</v>
      </c>
      <c r="M29" s="51" t="s">
        <v>382</v>
      </c>
      <c r="N29" s="51" t="s">
        <v>382</v>
      </c>
      <c r="O29" s="51" t="s">
        <v>382</v>
      </c>
      <c r="P29" s="51" t="s">
        <v>382</v>
      </c>
      <c r="Q29" s="51" t="s">
        <v>382</v>
      </c>
      <c r="R29" s="51" t="s">
        <v>382</v>
      </c>
      <c r="S29" s="51" t="s">
        <v>382</v>
      </c>
      <c r="T29" s="51" t="s">
        <v>382</v>
      </c>
      <c r="U29" s="51" t="s">
        <v>382</v>
      </c>
      <c r="V29" s="51" t="s">
        <v>382</v>
      </c>
      <c r="W29" s="51" t="s">
        <v>382</v>
      </c>
      <c r="X29" s="51" t="s">
        <v>382</v>
      </c>
      <c r="Y29" s="51" t="s">
        <v>382</v>
      </c>
      <c r="Z29" s="51" t="s">
        <v>382</v>
      </c>
      <c r="AA29" s="51" t="s">
        <v>382</v>
      </c>
      <c r="AB29" s="51" t="s">
        <v>382</v>
      </c>
      <c r="AC29" s="51" t="s">
        <v>382</v>
      </c>
      <c r="AD29" s="51" t="s">
        <v>382</v>
      </c>
      <c r="AE29" s="52" t="s">
        <v>382</v>
      </c>
      <c r="AF29" s="52" t="s">
        <v>382</v>
      </c>
      <c r="AG29" s="52" t="s">
        <v>382</v>
      </c>
      <c r="AH29" s="52" t="s">
        <v>382</v>
      </c>
      <c r="AI29" s="52" t="s">
        <v>382</v>
      </c>
      <c r="AJ29" s="52" t="s">
        <v>382</v>
      </c>
      <c r="AK29" s="52" t="s">
        <v>382</v>
      </c>
      <c r="AL29" s="53" t="s">
        <v>382</v>
      </c>
      <c r="AM29" s="316" t="s">
        <v>382</v>
      </c>
      <c r="AN29" s="52" t="s">
        <v>382</v>
      </c>
      <c r="AO29" s="52" t="s">
        <v>382</v>
      </c>
      <c r="AP29" s="53" t="s">
        <v>382</v>
      </c>
      <c r="AQ29" s="52" t="s">
        <v>382</v>
      </c>
      <c r="AR29" s="52" t="s">
        <v>382</v>
      </c>
      <c r="AS29" s="52" t="s">
        <v>382</v>
      </c>
      <c r="AT29" s="53" t="s">
        <v>382</v>
      </c>
      <c r="AU29" s="54" t="s">
        <v>382</v>
      </c>
      <c r="AW29" s="15" t="s">
        <v>9</v>
      </c>
      <c r="AX29" s="9" t="s">
        <v>225</v>
      </c>
      <c r="AY29" s="229">
        <v>0</v>
      </c>
      <c r="AZ29" s="50">
        <v>0</v>
      </c>
      <c r="BA29" s="230">
        <v>0</v>
      </c>
      <c r="BB29" s="230">
        <v>0</v>
      </c>
      <c r="BC29" s="230">
        <v>0</v>
      </c>
      <c r="BD29" s="230">
        <v>0</v>
      </c>
      <c r="BE29" s="230">
        <v>0</v>
      </c>
      <c r="BF29" s="230">
        <v>0</v>
      </c>
      <c r="BG29" s="230">
        <v>0</v>
      </c>
      <c r="BH29" s="229">
        <v>0</v>
      </c>
      <c r="BI29" s="251">
        <v>0</v>
      </c>
    </row>
    <row r="30" spans="1:61" s="30" customFormat="1" ht="18" customHeight="1" x14ac:dyDescent="0.25">
      <c r="A30" s="15">
        <v>31</v>
      </c>
      <c r="B30" s="10" t="s">
        <v>392</v>
      </c>
      <c r="C30" s="46">
        <f t="shared" ref="C30:AP30" si="33">C20-C25</f>
        <v>1309441.2932756748</v>
      </c>
      <c r="D30" s="46">
        <f t="shared" si="33"/>
        <v>763223.45138854382</v>
      </c>
      <c r="E30" s="46">
        <f t="shared" si="33"/>
        <v>3030214.9740869622</v>
      </c>
      <c r="F30" s="46">
        <f t="shared" si="33"/>
        <v>1711583.9720178014</v>
      </c>
      <c r="G30" s="46">
        <f t="shared" si="33"/>
        <v>2011519.8187949813</v>
      </c>
      <c r="H30" s="46">
        <f t="shared" si="33"/>
        <v>631388.42468399194</v>
      </c>
      <c r="I30" s="46">
        <f t="shared" si="33"/>
        <v>2573739.519393099</v>
      </c>
      <c r="J30" s="46">
        <f t="shared" si="33"/>
        <v>1251119.2132383282</v>
      </c>
      <c r="K30" s="46">
        <f t="shared" si="33"/>
        <v>2621248.2323836857</v>
      </c>
      <c r="L30" s="46">
        <f t="shared" si="33"/>
        <v>2125640.1674426612</v>
      </c>
      <c r="M30" s="46">
        <f t="shared" si="33"/>
        <v>2566884.3091509598</v>
      </c>
      <c r="N30" s="46">
        <f t="shared" si="33"/>
        <v>2096904.0578642003</v>
      </c>
      <c r="O30" s="46">
        <f t="shared" si="33"/>
        <v>2055402.304</v>
      </c>
      <c r="P30" s="46">
        <f t="shared" si="33"/>
        <v>1262007.2687927999</v>
      </c>
      <c r="Q30" s="46">
        <f t="shared" si="33"/>
        <v>2964962.2720396002</v>
      </c>
      <c r="R30" s="46">
        <f t="shared" si="33"/>
        <v>804363.99384000001</v>
      </c>
      <c r="S30" s="46">
        <f t="shared" si="33"/>
        <v>803055.58427428547</v>
      </c>
      <c r="T30" s="46">
        <f t="shared" si="33"/>
        <v>3689224.51376</v>
      </c>
      <c r="U30" s="46">
        <f t="shared" si="33"/>
        <v>4011202.5239600004</v>
      </c>
      <c r="V30" s="46">
        <f t="shared" si="33"/>
        <v>1525007.2296800001</v>
      </c>
      <c r="W30" s="46">
        <f t="shared" si="33"/>
        <v>3138759.4182400005</v>
      </c>
      <c r="X30" s="46">
        <f t="shared" si="33"/>
        <v>2419466.9020799999</v>
      </c>
      <c r="Y30" s="46">
        <f t="shared" si="33"/>
        <v>3698868.9703200003</v>
      </c>
      <c r="Z30" s="46">
        <f t="shared" si="33"/>
        <v>2938516.8155200002</v>
      </c>
      <c r="AA30" s="46">
        <f t="shared" si="33"/>
        <v>2518790.4055999997</v>
      </c>
      <c r="AB30" s="46">
        <f t="shared" si="33"/>
        <v>1425812.2122800001</v>
      </c>
      <c r="AC30" s="46">
        <f t="shared" si="33"/>
        <v>2414215.8040666669</v>
      </c>
      <c r="AD30" s="46">
        <f t="shared" si="33"/>
        <v>986590.41288000008</v>
      </c>
      <c r="AE30" s="47">
        <f t="shared" si="33"/>
        <v>1427438.1668</v>
      </c>
      <c r="AF30" s="47">
        <f t="shared" si="33"/>
        <v>3182157.8003199999</v>
      </c>
      <c r="AG30" s="47">
        <f t="shared" si="33"/>
        <v>2823922.0038690008</v>
      </c>
      <c r="AH30" s="47">
        <f t="shared" si="33"/>
        <v>5371497.2785600005</v>
      </c>
      <c r="AI30" s="47">
        <f t="shared" si="33"/>
        <v>2814002.1935990001</v>
      </c>
      <c r="AJ30" s="47">
        <f t="shared" si="33"/>
        <v>3621845</v>
      </c>
      <c r="AK30" s="47">
        <f t="shared" si="33"/>
        <v>2517727.1155221057</v>
      </c>
      <c r="AL30" s="48">
        <f t="shared" si="33"/>
        <v>3547398.9028159999</v>
      </c>
      <c r="AM30" s="315">
        <f t="shared" si="33"/>
        <v>1452641.998835</v>
      </c>
      <c r="AN30" s="47">
        <f t="shared" si="33"/>
        <v>1642272.4598599998</v>
      </c>
      <c r="AO30" s="47">
        <f t="shared" si="33"/>
        <v>2874141.5252149999</v>
      </c>
      <c r="AP30" s="48">
        <f t="shared" si="33"/>
        <v>3850037.7199999997</v>
      </c>
      <c r="AQ30" s="47">
        <f t="shared" ref="AQ30:AT30" si="34">AQ20-AQ25</f>
        <v>844426.71895000001</v>
      </c>
      <c r="AR30" s="47">
        <f t="shared" si="34"/>
        <v>1715401.67029</v>
      </c>
      <c r="AS30" s="47">
        <f t="shared" si="34"/>
        <v>3690407.6672300003</v>
      </c>
      <c r="AT30" s="48">
        <f t="shared" si="34"/>
        <v>4811228.91</v>
      </c>
      <c r="AU30" s="49">
        <f t="shared" ref="AU30" si="35">AU20-AU25</f>
        <v>843773.71</v>
      </c>
      <c r="AW30" s="15">
        <v>31</v>
      </c>
      <c r="AX30" s="10" t="s">
        <v>392</v>
      </c>
      <c r="AY30" s="229">
        <f>C30+D30+E30+F30</f>
        <v>6814463.6907689823</v>
      </c>
      <c r="AZ30" s="50">
        <f>G30+H30+I30+J30</f>
        <v>6467766.9761104006</v>
      </c>
      <c r="BA30" s="230">
        <f>K30+L30+M30+N30</f>
        <v>9410676.7668415066</v>
      </c>
      <c r="BB30" s="230">
        <f>O30+P30+Q30+R30</f>
        <v>7086735.8386723995</v>
      </c>
      <c r="BC30" s="230">
        <f>S30+T30+U30+V30</f>
        <v>10028489.851674285</v>
      </c>
      <c r="BD30" s="230">
        <f>W30+X30+Y30+Z30</f>
        <v>12195612.10616</v>
      </c>
      <c r="BE30" s="230">
        <f>AA30+AB30+AC30+AD30</f>
        <v>7345408.8348266669</v>
      </c>
      <c r="BF30" s="230">
        <f>AE30+AF30+AG30+AH30</f>
        <v>12805015.249549001</v>
      </c>
      <c r="BG30" s="230">
        <f>AI30+AJ30+AK30+AL30</f>
        <v>12500973.211937105</v>
      </c>
      <c r="BH30" s="229">
        <f t="shared" si="4"/>
        <v>9819093.7039100006</v>
      </c>
      <c r="BI30" s="251">
        <f t="shared" si="12"/>
        <v>11061464.966469999</v>
      </c>
    </row>
    <row r="31" spans="1:61" s="3" customFormat="1" ht="18" customHeight="1" x14ac:dyDescent="0.25">
      <c r="A31" s="27" t="s">
        <v>3</v>
      </c>
      <c r="B31" s="26" t="s">
        <v>226</v>
      </c>
      <c r="C31" s="60">
        <f>C18-C30</f>
        <v>482252.4931340029</v>
      </c>
      <c r="D31" s="60">
        <f t="shared" ref="D31:AD31" si="36">D18-D30</f>
        <v>52017.663989789668</v>
      </c>
      <c r="E31" s="60">
        <f t="shared" si="36"/>
        <v>-938587.07277893461</v>
      </c>
      <c r="F31" s="60">
        <f t="shared" si="36"/>
        <v>-121563.46247675153</v>
      </c>
      <c r="G31" s="60">
        <f t="shared" si="36"/>
        <v>302705.5991877655</v>
      </c>
      <c r="H31" s="60">
        <f t="shared" si="36"/>
        <v>745969.12109680392</v>
      </c>
      <c r="I31" s="60">
        <f t="shared" si="36"/>
        <v>-1513098.5569853345</v>
      </c>
      <c r="J31" s="60">
        <f t="shared" si="36"/>
        <v>-244977.57391621079</v>
      </c>
      <c r="K31" s="60">
        <f t="shared" si="36"/>
        <v>1035766.2828496904</v>
      </c>
      <c r="L31" s="60">
        <f t="shared" si="36"/>
        <v>152538.45995835727</v>
      </c>
      <c r="M31" s="60">
        <f t="shared" si="36"/>
        <v>-1480651.2250375603</v>
      </c>
      <c r="N31" s="60">
        <f t="shared" si="36"/>
        <v>-1225324.5839300002</v>
      </c>
      <c r="O31" s="60">
        <f t="shared" si="36"/>
        <v>-146662.36599999946</v>
      </c>
      <c r="P31" s="60">
        <f t="shared" si="36"/>
        <v>-1457461.5302475991</v>
      </c>
      <c r="Q31" s="60">
        <f t="shared" si="36"/>
        <v>-1745135.1535692005</v>
      </c>
      <c r="R31" s="60">
        <f t="shared" si="36"/>
        <v>-343544.06065333344</v>
      </c>
      <c r="S31" s="60">
        <f t="shared" si="36"/>
        <v>1565022.3927058107</v>
      </c>
      <c r="T31" s="60">
        <f t="shared" si="36"/>
        <v>-782334.34412000002</v>
      </c>
      <c r="U31" s="60">
        <f t="shared" si="36"/>
        <v>-3913627.3620400005</v>
      </c>
      <c r="V31" s="60">
        <f t="shared" si="36"/>
        <v>117353.74828099902</v>
      </c>
      <c r="W31" s="60">
        <f t="shared" si="36"/>
        <v>-1056509.6892175488</v>
      </c>
      <c r="X31" s="60">
        <f t="shared" si="36"/>
        <v>-799316.13485389715</v>
      </c>
      <c r="Y31" s="60">
        <f t="shared" si="36"/>
        <v>-2647303.0410400005</v>
      </c>
      <c r="Z31" s="60">
        <f t="shared" si="36"/>
        <v>-1806902.570100965</v>
      </c>
      <c r="AA31" s="60">
        <f t="shared" si="36"/>
        <v>-1851101.0435199994</v>
      </c>
      <c r="AB31" s="60">
        <f t="shared" si="36"/>
        <v>-1957174.8954133485</v>
      </c>
      <c r="AC31" s="60">
        <f t="shared" si="36"/>
        <v>-690058.46428277669</v>
      </c>
      <c r="AD31" s="60">
        <f t="shared" si="36"/>
        <v>-1864518.0532000009</v>
      </c>
      <c r="AE31" s="56">
        <f>AE18-AE30</f>
        <v>-486849.31488000019</v>
      </c>
      <c r="AF31" s="56">
        <f t="shared" ref="AF31:AP31" si="37">AF18-AF30</f>
        <v>-2019448.6412799996</v>
      </c>
      <c r="AG31" s="56">
        <f t="shared" si="37"/>
        <v>-1878279.4818470962</v>
      </c>
      <c r="AH31" s="56">
        <f t="shared" si="37"/>
        <v>-3020753.0322000002</v>
      </c>
      <c r="AI31" s="56">
        <f t="shared" si="37"/>
        <v>-1351529.5629419996</v>
      </c>
      <c r="AJ31" s="56">
        <f t="shared" si="37"/>
        <v>-2274269.2000000002</v>
      </c>
      <c r="AK31" s="56">
        <f t="shared" si="37"/>
        <v>-2032386.4292900008</v>
      </c>
      <c r="AL31" s="57">
        <f t="shared" si="37"/>
        <v>-1995390.7123809992</v>
      </c>
      <c r="AM31" s="317">
        <f t="shared" si="37"/>
        <v>239203.56865999871</v>
      </c>
      <c r="AN31" s="56">
        <f t="shared" si="37"/>
        <v>301217.06700111087</v>
      </c>
      <c r="AO31" s="56">
        <f t="shared" si="37"/>
        <v>-2772084.2625249997</v>
      </c>
      <c r="AP31" s="57">
        <f t="shared" si="37"/>
        <v>-2209124.88</v>
      </c>
      <c r="AQ31" s="56">
        <f t="shared" ref="AQ31:AT31" si="38">AQ18-AQ30</f>
        <v>-91707.077549999929</v>
      </c>
      <c r="AR31" s="56">
        <f t="shared" si="38"/>
        <v>-1056196.715670001</v>
      </c>
      <c r="AS31" s="56">
        <f t="shared" si="38"/>
        <v>-3062420.5101426686</v>
      </c>
      <c r="AT31" s="57">
        <f t="shared" si="38"/>
        <v>-4752833.4740000004</v>
      </c>
      <c r="AU31" s="58">
        <f t="shared" ref="AU31" si="39">AU18-AU30</f>
        <v>1228050.0250000004</v>
      </c>
      <c r="AW31" s="27" t="s">
        <v>3</v>
      </c>
      <c r="AX31" s="26" t="s">
        <v>226</v>
      </c>
      <c r="AY31" s="229">
        <f>C31+D31+E31+F31</f>
        <v>-525880.37813189358</v>
      </c>
      <c r="AZ31" s="50">
        <f>G31+H31+I31+J31</f>
        <v>-709401.41061697574</v>
      </c>
      <c r="BA31" s="230">
        <f>K31+L31+M31+N31</f>
        <v>-1517671.0661595128</v>
      </c>
      <c r="BB31" s="230">
        <f>O31+P31+Q31+R31</f>
        <v>-3692803.1104701329</v>
      </c>
      <c r="BC31" s="230">
        <f>S31+T31+U31+V31</f>
        <v>-3013585.565173191</v>
      </c>
      <c r="BD31" s="230">
        <f>W31+X31+Y31+Z31</f>
        <v>-6310031.435212411</v>
      </c>
      <c r="BE31" s="230">
        <f>AA31+AB31+AC31+AD31</f>
        <v>-6362852.4564161254</v>
      </c>
      <c r="BF31" s="230">
        <f>AE31+AF31+AG31+AH31</f>
        <v>-7405330.4702070961</v>
      </c>
      <c r="BG31" s="230">
        <f>AI31+AJ31+AK31+AL31</f>
        <v>-7653575.9046129994</v>
      </c>
      <c r="BH31" s="229">
        <f t="shared" si="4"/>
        <v>-4440788.5068638902</v>
      </c>
      <c r="BI31" s="251">
        <f t="shared" si="12"/>
        <v>-8963157.7773626707</v>
      </c>
    </row>
    <row r="32" spans="1:61" ht="26.1" customHeight="1" x14ac:dyDescent="0.25">
      <c r="A32" s="15"/>
      <c r="B32" s="10" t="s">
        <v>15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3"/>
      <c r="AF32" s="43"/>
      <c r="AG32" s="43"/>
      <c r="AH32" s="43"/>
      <c r="AI32" s="43"/>
      <c r="AJ32" s="43"/>
      <c r="AK32" s="43"/>
      <c r="AL32" s="44"/>
      <c r="AM32" s="314"/>
      <c r="AN32" s="43"/>
      <c r="AO32" s="43"/>
      <c r="AP32" s="44"/>
      <c r="AQ32" s="43"/>
      <c r="AR32" s="43"/>
      <c r="AS32" s="43"/>
      <c r="AT32" s="44"/>
      <c r="AU32" s="45"/>
      <c r="AW32" s="15"/>
      <c r="AX32" s="10" t="s">
        <v>15</v>
      </c>
      <c r="AY32" s="229"/>
      <c r="AZ32" s="50"/>
      <c r="BA32" s="230"/>
      <c r="BB32" s="230"/>
      <c r="BC32" s="230"/>
      <c r="BD32" s="230"/>
      <c r="BE32" s="230"/>
      <c r="BF32" s="230"/>
      <c r="BG32" s="230"/>
      <c r="BH32" s="229" t="s">
        <v>385</v>
      </c>
      <c r="BI32" s="251">
        <f t="shared" si="12"/>
        <v>0</v>
      </c>
    </row>
    <row r="33" spans="1:61" s="3" customFormat="1" ht="18" customHeight="1" x14ac:dyDescent="0.25">
      <c r="A33" s="27">
        <v>32</v>
      </c>
      <c r="B33" s="28" t="s">
        <v>395</v>
      </c>
      <c r="C33" s="55">
        <f>C34+C35</f>
        <v>463379.02099999995</v>
      </c>
      <c r="D33" s="55">
        <f t="shared" ref="D33:AD33" si="40">D34+D35</f>
        <v>204396.82199999999</v>
      </c>
      <c r="E33" s="55">
        <f t="shared" si="40"/>
        <v>133746.38399999999</v>
      </c>
      <c r="F33" s="55">
        <f t="shared" si="40"/>
        <v>-350018.61699999997</v>
      </c>
      <c r="G33" s="55">
        <f t="shared" si="40"/>
        <v>955303.429</v>
      </c>
      <c r="H33" s="55">
        <f t="shared" si="40"/>
        <v>56677.082999999991</v>
      </c>
      <c r="I33" s="55">
        <f t="shared" si="40"/>
        <v>750156.80899999989</v>
      </c>
      <c r="J33" s="55">
        <f t="shared" si="40"/>
        <v>-130162.231</v>
      </c>
      <c r="K33" s="55">
        <f t="shared" si="40"/>
        <v>-58406.99</v>
      </c>
      <c r="L33" s="55">
        <f t="shared" si="40"/>
        <v>-295009.522</v>
      </c>
      <c r="M33" s="55">
        <f t="shared" si="40"/>
        <v>-1150373.4919999999</v>
      </c>
      <c r="N33" s="55">
        <f t="shared" si="40"/>
        <v>-894650.98100000003</v>
      </c>
      <c r="O33" s="55">
        <f t="shared" si="40"/>
        <v>540782.99899999995</v>
      </c>
      <c r="P33" s="55">
        <f t="shared" si="40"/>
        <v>-945326.31</v>
      </c>
      <c r="Q33" s="55">
        <f t="shared" si="40"/>
        <v>-160792.06200000001</v>
      </c>
      <c r="R33" s="55">
        <f t="shared" si="40"/>
        <v>539666.66599999997</v>
      </c>
      <c r="S33" s="55">
        <f t="shared" si="40"/>
        <v>771444.80409536115</v>
      </c>
      <c r="T33" s="55">
        <f t="shared" si="40"/>
        <v>-257581</v>
      </c>
      <c r="U33" s="55">
        <f t="shared" si="40"/>
        <v>861360.8</v>
      </c>
      <c r="V33" s="55">
        <f t="shared" si="40"/>
        <v>703328.3</v>
      </c>
      <c r="W33" s="55">
        <f t="shared" si="40"/>
        <v>911982.1</v>
      </c>
      <c r="X33" s="55">
        <f t="shared" si="40"/>
        <v>-868536.6</v>
      </c>
      <c r="Y33" s="55">
        <f t="shared" si="40"/>
        <v>-266723.8</v>
      </c>
      <c r="Z33" s="55">
        <f t="shared" si="40"/>
        <v>1302332.2</v>
      </c>
      <c r="AA33" s="55">
        <f t="shared" si="40"/>
        <v>32144.399999999994</v>
      </c>
      <c r="AB33" s="55">
        <f t="shared" si="40"/>
        <v>99064</v>
      </c>
      <c r="AC33" s="55">
        <f t="shared" si="40"/>
        <v>-1256266.95</v>
      </c>
      <c r="AD33" s="55">
        <f t="shared" si="40"/>
        <v>-1582582.47</v>
      </c>
      <c r="AE33" s="56">
        <f>AE34+AE35</f>
        <v>463294.4</v>
      </c>
      <c r="AF33" s="56">
        <f t="shared" ref="AF33:AP33" si="41">AF34+AF35</f>
        <v>-1601036</v>
      </c>
      <c r="AG33" s="56">
        <f t="shared" si="41"/>
        <v>483101</v>
      </c>
      <c r="AH33" s="56">
        <f t="shared" si="41"/>
        <v>1731739</v>
      </c>
      <c r="AI33" s="56">
        <f t="shared" si="41"/>
        <v>-1044870.2</v>
      </c>
      <c r="AJ33" s="56">
        <f t="shared" si="41"/>
        <v>-179031</v>
      </c>
      <c r="AK33" s="56">
        <f t="shared" si="41"/>
        <v>-1790241</v>
      </c>
      <c r="AL33" s="57">
        <f t="shared" si="41"/>
        <v>521830.16999999993</v>
      </c>
      <c r="AM33" s="317">
        <f t="shared" si="41"/>
        <v>1427799.82</v>
      </c>
      <c r="AN33" s="56">
        <f t="shared" si="41"/>
        <v>1207159</v>
      </c>
      <c r="AO33" s="56">
        <f t="shared" si="41"/>
        <v>-1945960</v>
      </c>
      <c r="AP33" s="57">
        <f t="shared" si="41"/>
        <v>292120.5</v>
      </c>
      <c r="AQ33" s="56">
        <f t="shared" ref="AQ33:AT33" si="42">AQ34+AQ35</f>
        <v>852168</v>
      </c>
      <c r="AR33" s="56">
        <f t="shared" si="42"/>
        <v>-1563392.88</v>
      </c>
      <c r="AS33" s="56">
        <f t="shared" si="42"/>
        <v>1498016</v>
      </c>
      <c r="AT33" s="57">
        <f t="shared" si="42"/>
        <v>-1838668.5</v>
      </c>
      <c r="AU33" s="58">
        <f t="shared" ref="AU33" si="43">AU34+AU35</f>
        <v>2227469.69</v>
      </c>
      <c r="AW33" s="27">
        <v>32</v>
      </c>
      <c r="AX33" s="28" t="s">
        <v>395</v>
      </c>
      <c r="AY33" s="229">
        <f t="shared" ref="AY33:AY38" si="44">C33+D33+E33+F33</f>
        <v>451503.60999999987</v>
      </c>
      <c r="AZ33" s="50">
        <f t="shared" ref="AZ33:AZ38" si="45">G33+H33+I33+J33</f>
        <v>1631975.09</v>
      </c>
      <c r="BA33" s="230">
        <f t="shared" ref="BA33:BA38" si="46">K33+L33+M33+N33</f>
        <v>-2398440.9849999999</v>
      </c>
      <c r="BB33" s="230">
        <f t="shared" ref="BB33:BB38" si="47">O33+P33+Q33+R33</f>
        <v>-25668.70700000017</v>
      </c>
      <c r="BC33" s="230">
        <f t="shared" ref="BC33:BC38" si="48">S33+T33+U33+V33</f>
        <v>2078552.9040953612</v>
      </c>
      <c r="BD33" s="230">
        <f t="shared" ref="BD33:BD38" si="49">W33+X33+Y33+Z33</f>
        <v>1079053.8999999999</v>
      </c>
      <c r="BE33" s="230">
        <f t="shared" ref="BE33:BE38" si="50">AA33+AB33+AC33+AD33</f>
        <v>-2707641.02</v>
      </c>
      <c r="BF33" s="230">
        <f t="shared" ref="BF33:BF38" si="51">AE33+AF33+AG33+AH33</f>
        <v>1077098.3999999999</v>
      </c>
      <c r="BG33" s="230">
        <f t="shared" ref="BG33:BG38" si="52">AI33+AJ33+AK33+AL33</f>
        <v>-2492312.0300000003</v>
      </c>
      <c r="BH33" s="229">
        <f t="shared" si="4"/>
        <v>981119.3200000003</v>
      </c>
      <c r="BI33" s="251">
        <f t="shared" si="12"/>
        <v>-1051877.3799999999</v>
      </c>
    </row>
    <row r="34" spans="1:61" ht="18" customHeight="1" x14ac:dyDescent="0.25">
      <c r="A34" s="15">
        <v>321</v>
      </c>
      <c r="B34" s="9" t="s">
        <v>221</v>
      </c>
      <c r="C34" s="50">
        <v>463379.02099999995</v>
      </c>
      <c r="D34" s="50">
        <v>204396.82199999999</v>
      </c>
      <c r="E34" s="50">
        <v>133746.38399999999</v>
      </c>
      <c r="F34" s="50">
        <v>-350018.61699999997</v>
      </c>
      <c r="G34" s="50">
        <v>955303.429</v>
      </c>
      <c r="H34" s="50">
        <v>56677.082999999991</v>
      </c>
      <c r="I34" s="50">
        <v>750156.80899999989</v>
      </c>
      <c r="J34" s="50">
        <v>-130162.231</v>
      </c>
      <c r="K34" s="50">
        <v>-58406.99</v>
      </c>
      <c r="L34" s="50">
        <v>-295009.522</v>
      </c>
      <c r="M34" s="50">
        <v>-1150373.4919999999</v>
      </c>
      <c r="N34" s="50">
        <v>-894650.98100000003</v>
      </c>
      <c r="O34" s="50">
        <v>540782.99899999995</v>
      </c>
      <c r="P34" s="50">
        <v>-945326.31</v>
      </c>
      <c r="Q34" s="50">
        <v>-160792.06200000001</v>
      </c>
      <c r="R34" s="50">
        <v>539666.66599999997</v>
      </c>
      <c r="S34" s="50">
        <v>771444.80409536115</v>
      </c>
      <c r="T34" s="50">
        <v>-257581</v>
      </c>
      <c r="U34" s="50">
        <v>861360.8</v>
      </c>
      <c r="V34" s="50">
        <v>703328.3</v>
      </c>
      <c r="W34" s="50">
        <v>911982.1</v>
      </c>
      <c r="X34" s="50">
        <v>-868536.6</v>
      </c>
      <c r="Y34" s="50">
        <v>-266723.8</v>
      </c>
      <c r="Z34" s="50">
        <v>1302332.2</v>
      </c>
      <c r="AA34" s="50">
        <v>32144.399999999994</v>
      </c>
      <c r="AB34" s="50">
        <v>99064</v>
      </c>
      <c r="AC34" s="50">
        <v>-1256266.95</v>
      </c>
      <c r="AD34" s="50">
        <v>-1582582.47</v>
      </c>
      <c r="AE34" s="43">
        <v>463294.4</v>
      </c>
      <c r="AF34" s="43">
        <v>-1601036</v>
      </c>
      <c r="AG34" s="43">
        <v>483101</v>
      </c>
      <c r="AH34" s="43">
        <v>1731739</v>
      </c>
      <c r="AI34" s="43">
        <v>-1044870.2</v>
      </c>
      <c r="AJ34" s="43">
        <v>-179031</v>
      </c>
      <c r="AK34" s="43">
        <v>-1790241</v>
      </c>
      <c r="AL34" s="44">
        <v>521830.16999999993</v>
      </c>
      <c r="AM34" s="314">
        <v>1427799.82</v>
      </c>
      <c r="AN34" s="43">
        <v>1207159</v>
      </c>
      <c r="AO34" s="43">
        <v>-1945960</v>
      </c>
      <c r="AP34" s="44">
        <v>292120.5</v>
      </c>
      <c r="AQ34" s="43">
        <v>852168</v>
      </c>
      <c r="AR34" s="43">
        <v>-1563392.88</v>
      </c>
      <c r="AS34" s="43">
        <v>1498016</v>
      </c>
      <c r="AT34" s="44">
        <v>-1838668.5</v>
      </c>
      <c r="AU34" s="45">
        <v>2227469.69</v>
      </c>
      <c r="AW34" s="15">
        <v>321</v>
      </c>
      <c r="AX34" s="9" t="s">
        <v>221</v>
      </c>
      <c r="AY34" s="229">
        <f t="shared" si="44"/>
        <v>451503.60999999987</v>
      </c>
      <c r="AZ34" s="50">
        <f t="shared" si="45"/>
        <v>1631975.09</v>
      </c>
      <c r="BA34" s="230">
        <f t="shared" si="46"/>
        <v>-2398440.9849999999</v>
      </c>
      <c r="BB34" s="230">
        <f t="shared" si="47"/>
        <v>-25668.70700000017</v>
      </c>
      <c r="BC34" s="230">
        <f t="shared" si="48"/>
        <v>2078552.9040953612</v>
      </c>
      <c r="BD34" s="230">
        <f t="shared" si="49"/>
        <v>1079053.8999999999</v>
      </c>
      <c r="BE34" s="230">
        <f t="shared" si="50"/>
        <v>-2707641.02</v>
      </c>
      <c r="BF34" s="230">
        <f t="shared" si="51"/>
        <v>1077098.3999999999</v>
      </c>
      <c r="BG34" s="230">
        <f t="shared" si="52"/>
        <v>-2492312.0300000003</v>
      </c>
      <c r="BH34" s="229">
        <f t="shared" si="4"/>
        <v>981119.3200000003</v>
      </c>
      <c r="BI34" s="251">
        <f t="shared" si="12"/>
        <v>-1051877.3799999999</v>
      </c>
    </row>
    <row r="35" spans="1:61" ht="18" customHeight="1" x14ac:dyDescent="0.25">
      <c r="A35" s="15">
        <v>322</v>
      </c>
      <c r="B35" s="9" t="s">
        <v>220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3">
        <v>0</v>
      </c>
      <c r="AM35" s="316">
        <v>0</v>
      </c>
      <c r="AN35" s="52">
        <v>0</v>
      </c>
      <c r="AO35" s="52">
        <v>0</v>
      </c>
      <c r="AP35" s="53">
        <v>0</v>
      </c>
      <c r="AQ35" s="52">
        <v>0</v>
      </c>
      <c r="AR35" s="52">
        <v>0</v>
      </c>
      <c r="AS35" s="52">
        <v>0</v>
      </c>
      <c r="AT35" s="53">
        <v>0</v>
      </c>
      <c r="AU35" s="54">
        <v>0</v>
      </c>
      <c r="AW35" s="15">
        <v>322</v>
      </c>
      <c r="AX35" s="9" t="s">
        <v>220</v>
      </c>
      <c r="AY35" s="229">
        <f t="shared" si="44"/>
        <v>0</v>
      </c>
      <c r="AZ35" s="50">
        <f t="shared" si="45"/>
        <v>0</v>
      </c>
      <c r="BA35" s="230">
        <f t="shared" si="46"/>
        <v>0</v>
      </c>
      <c r="BB35" s="230">
        <f t="shared" si="47"/>
        <v>0</v>
      </c>
      <c r="BC35" s="230">
        <f t="shared" si="48"/>
        <v>0</v>
      </c>
      <c r="BD35" s="230">
        <f t="shared" si="49"/>
        <v>0</v>
      </c>
      <c r="BE35" s="230">
        <f t="shared" si="50"/>
        <v>0</v>
      </c>
      <c r="BF35" s="230">
        <f t="shared" si="51"/>
        <v>0</v>
      </c>
      <c r="BG35" s="230">
        <f t="shared" si="52"/>
        <v>0</v>
      </c>
      <c r="BH35" s="229">
        <f t="shared" si="4"/>
        <v>0</v>
      </c>
      <c r="BI35" s="251">
        <f t="shared" si="12"/>
        <v>0</v>
      </c>
    </row>
    <row r="36" spans="1:61" s="3" customFormat="1" ht="18" customHeight="1" x14ac:dyDescent="0.25">
      <c r="A36" s="27">
        <v>33</v>
      </c>
      <c r="B36" s="28" t="s">
        <v>396</v>
      </c>
      <c r="C36" s="55">
        <f>C37+C38</f>
        <v>401428.56194792665</v>
      </c>
      <c r="D36" s="55">
        <f t="shared" ref="D36:AD36" si="53">D37+D38</f>
        <v>216333.73095531095</v>
      </c>
      <c r="E36" s="55">
        <f t="shared" si="53"/>
        <v>151792.57420220826</v>
      </c>
      <c r="F36" s="55">
        <f t="shared" si="53"/>
        <v>287969.31784149841</v>
      </c>
      <c r="G36" s="55">
        <f t="shared" si="53"/>
        <v>874048.45977620559</v>
      </c>
      <c r="H36" s="55">
        <f t="shared" si="53"/>
        <v>-152891.12959378099</v>
      </c>
      <c r="I36" s="55">
        <f t="shared" si="53"/>
        <v>313177.78398533416</v>
      </c>
      <c r="J36" s="55">
        <f t="shared" si="53"/>
        <v>401931.14591621049</v>
      </c>
      <c r="K36" s="55">
        <f t="shared" si="53"/>
        <v>14579.193150308973</v>
      </c>
      <c r="L36" s="55">
        <f t="shared" si="53"/>
        <v>186645.20804164294</v>
      </c>
      <c r="M36" s="55">
        <f t="shared" si="53"/>
        <v>115608.54903755995</v>
      </c>
      <c r="N36" s="55">
        <f t="shared" si="53"/>
        <v>17681.60593000002</v>
      </c>
      <c r="O36" s="55">
        <f t="shared" si="53"/>
        <v>37005.554000000004</v>
      </c>
      <c r="P36" s="55">
        <f t="shared" si="53"/>
        <v>78679.693247599993</v>
      </c>
      <c r="Q36" s="55">
        <f t="shared" si="53"/>
        <v>304965.38656919997</v>
      </c>
      <c r="R36" s="55">
        <f t="shared" si="53"/>
        <v>391481.53951999999</v>
      </c>
      <c r="S36" s="55">
        <f t="shared" si="53"/>
        <v>157399.15704000002</v>
      </c>
      <c r="T36" s="55">
        <f t="shared" si="53"/>
        <v>227379.80312000006</v>
      </c>
      <c r="U36" s="55">
        <f t="shared" si="53"/>
        <v>-226141.01472000004</v>
      </c>
      <c r="V36" s="55">
        <f t="shared" si="53"/>
        <v>49049.204159999965</v>
      </c>
      <c r="W36" s="55">
        <f t="shared" si="53"/>
        <v>614050.98591999989</v>
      </c>
      <c r="X36" s="55">
        <f t="shared" si="53"/>
        <v>412048.62615999993</v>
      </c>
      <c r="Y36" s="55">
        <f t="shared" si="53"/>
        <v>93891.03408000007</v>
      </c>
      <c r="Z36" s="55">
        <f t="shared" si="53"/>
        <v>1785553.9928000001</v>
      </c>
      <c r="AA36" s="55">
        <f t="shared" si="53"/>
        <v>156626.77351999993</v>
      </c>
      <c r="AB36" s="55">
        <f t="shared" si="53"/>
        <v>-400640.80112000008</v>
      </c>
      <c r="AC36" s="55">
        <f t="shared" si="53"/>
        <v>251893.1015999997</v>
      </c>
      <c r="AD36" s="55">
        <f t="shared" si="53"/>
        <v>-95458.646799999988</v>
      </c>
      <c r="AE36" s="56">
        <f>AE37+AE38</f>
        <v>141399.92488000006</v>
      </c>
      <c r="AF36" s="56">
        <f t="shared" ref="AF36:AP36" si="54">AF37+AF38</f>
        <v>1411323.1412799999</v>
      </c>
      <c r="AG36" s="56">
        <f t="shared" si="54"/>
        <v>1794166</v>
      </c>
      <c r="AH36" s="56">
        <f t="shared" si="54"/>
        <v>4961771.2970399996</v>
      </c>
      <c r="AI36" s="56">
        <f t="shared" si="54"/>
        <v>368341.15294200019</v>
      </c>
      <c r="AJ36" s="56">
        <f t="shared" si="54"/>
        <v>1639931.2</v>
      </c>
      <c r="AK36" s="56">
        <f t="shared" si="54"/>
        <v>509199.22928999993</v>
      </c>
      <c r="AL36" s="57">
        <f t="shared" si="54"/>
        <v>1185371.8</v>
      </c>
      <c r="AM36" s="317">
        <f t="shared" si="54"/>
        <v>1032119.3013399999</v>
      </c>
      <c r="AN36" s="56">
        <f t="shared" si="54"/>
        <v>332929.12442999997</v>
      </c>
      <c r="AO36" s="56">
        <f t="shared" si="54"/>
        <v>1457545.2625249997</v>
      </c>
      <c r="AP36" s="57">
        <f t="shared" si="54"/>
        <v>1439760.8399999999</v>
      </c>
      <c r="AQ36" s="56">
        <f t="shared" ref="AQ36:AT36" si="55">AQ37+AQ38</f>
        <v>1167747.25755</v>
      </c>
      <c r="AR36" s="56">
        <f t="shared" si="55"/>
        <v>-471275.90433000028</v>
      </c>
      <c r="AS36" s="56">
        <f t="shared" si="55"/>
        <v>3764919.1022400004</v>
      </c>
      <c r="AT36" s="57">
        <f t="shared" si="55"/>
        <v>2067226.9500000002</v>
      </c>
      <c r="AU36" s="58">
        <f t="shared" ref="AU36" si="56">AU37+AU38</f>
        <v>712370.51</v>
      </c>
      <c r="AW36" s="27">
        <v>33</v>
      </c>
      <c r="AX36" s="28" t="s">
        <v>396</v>
      </c>
      <c r="AY36" s="229">
        <f t="shared" si="44"/>
        <v>1057524.1849469442</v>
      </c>
      <c r="AZ36" s="50">
        <f t="shared" si="45"/>
        <v>1436266.2600839692</v>
      </c>
      <c r="BA36" s="230">
        <f t="shared" si="46"/>
        <v>334514.55615951185</v>
      </c>
      <c r="BB36" s="230">
        <f t="shared" si="47"/>
        <v>812132.17333679995</v>
      </c>
      <c r="BC36" s="230">
        <f t="shared" si="48"/>
        <v>207687.1496</v>
      </c>
      <c r="BD36" s="230">
        <f t="shared" si="49"/>
        <v>2905544.6389600001</v>
      </c>
      <c r="BE36" s="230">
        <f t="shared" si="50"/>
        <v>-87579.572800000431</v>
      </c>
      <c r="BF36" s="230">
        <f t="shared" si="51"/>
        <v>8308660.3631999996</v>
      </c>
      <c r="BG36" s="230">
        <f t="shared" si="52"/>
        <v>3702843.3822320001</v>
      </c>
      <c r="BH36" s="229">
        <f t="shared" si="4"/>
        <v>4262354.5282949992</v>
      </c>
      <c r="BI36" s="251">
        <f t="shared" si="12"/>
        <v>6528617.40546</v>
      </c>
    </row>
    <row r="37" spans="1:61" ht="18" customHeight="1" x14ac:dyDescent="0.25">
      <c r="A37" s="15">
        <v>331</v>
      </c>
      <c r="B37" s="9" t="s">
        <v>221</v>
      </c>
      <c r="C37" s="50">
        <v>68700</v>
      </c>
      <c r="D37" s="50">
        <v>6500</v>
      </c>
      <c r="E37" s="50">
        <v>-38000</v>
      </c>
      <c r="F37" s="50">
        <v>-90267</v>
      </c>
      <c r="G37" s="50">
        <v>221767</v>
      </c>
      <c r="H37" s="50">
        <v>-40685.440000000002</v>
      </c>
      <c r="I37" s="50">
        <v>-30814.33</v>
      </c>
      <c r="J37" s="50">
        <v>0</v>
      </c>
      <c r="K37" s="50">
        <v>-237369</v>
      </c>
      <c r="L37" s="50">
        <v>-6180</v>
      </c>
      <c r="M37" s="50">
        <v>-75975</v>
      </c>
      <c r="N37" s="50">
        <v>-184783.71</v>
      </c>
      <c r="O37" s="50">
        <v>-228998</v>
      </c>
      <c r="P37" s="50">
        <v>-163631</v>
      </c>
      <c r="Q37" s="50">
        <v>35182</v>
      </c>
      <c r="R37" s="50">
        <v>-161700</v>
      </c>
      <c r="S37" s="50">
        <v>-27192</v>
      </c>
      <c r="T37" s="50">
        <v>-101286</v>
      </c>
      <c r="U37" s="50">
        <v>-186273</v>
      </c>
      <c r="V37" s="50">
        <v>-57000</v>
      </c>
      <c r="W37" s="50">
        <v>57792</v>
      </c>
      <c r="X37" s="50">
        <v>-73000</v>
      </c>
      <c r="Y37" s="50">
        <v>-295575</v>
      </c>
      <c r="Z37" s="50">
        <v>-197000</v>
      </c>
      <c r="AA37" s="50">
        <v>-145701</v>
      </c>
      <c r="AB37" s="50">
        <v>-98556</v>
      </c>
      <c r="AC37" s="50">
        <v>-694871.8</v>
      </c>
      <c r="AD37" s="50">
        <v>-571454</v>
      </c>
      <c r="AE37" s="43">
        <v>-18755</v>
      </c>
      <c r="AF37" s="43">
        <v>-84245</v>
      </c>
      <c r="AG37" s="43">
        <v>1014620</v>
      </c>
      <c r="AH37" s="43">
        <v>207370</v>
      </c>
      <c r="AI37" s="43">
        <v>-1136000</v>
      </c>
      <c r="AJ37" s="43">
        <v>654083</v>
      </c>
      <c r="AK37" s="43">
        <v>-194676</v>
      </c>
      <c r="AL37" s="44">
        <v>153149</v>
      </c>
      <c r="AM37" s="314">
        <v>1218159</v>
      </c>
      <c r="AN37" s="43">
        <v>230968</v>
      </c>
      <c r="AO37" s="43">
        <v>-785302</v>
      </c>
      <c r="AP37" s="44">
        <v>-611666.60000000009</v>
      </c>
      <c r="AQ37" s="43">
        <v>1239116</v>
      </c>
      <c r="AR37" s="43">
        <v>-420690</v>
      </c>
      <c r="AS37" s="43">
        <v>2249262</v>
      </c>
      <c r="AT37" s="44">
        <v>309704</v>
      </c>
      <c r="AU37" s="45">
        <v>543757</v>
      </c>
      <c r="AW37" s="15">
        <v>331</v>
      </c>
      <c r="AX37" s="9" t="s">
        <v>221</v>
      </c>
      <c r="AY37" s="229">
        <f t="shared" si="44"/>
        <v>-53067</v>
      </c>
      <c r="AZ37" s="50">
        <f t="shared" si="45"/>
        <v>150267.22999999998</v>
      </c>
      <c r="BA37" s="230">
        <f t="shared" si="46"/>
        <v>-504307.70999999996</v>
      </c>
      <c r="BB37" s="230">
        <f t="shared" si="47"/>
        <v>-519147</v>
      </c>
      <c r="BC37" s="230">
        <f t="shared" si="48"/>
        <v>-371751</v>
      </c>
      <c r="BD37" s="230">
        <f t="shared" si="49"/>
        <v>-507783</v>
      </c>
      <c r="BE37" s="230">
        <f t="shared" si="50"/>
        <v>-1510582.8</v>
      </c>
      <c r="BF37" s="230">
        <f t="shared" si="51"/>
        <v>1118990</v>
      </c>
      <c r="BG37" s="230">
        <f t="shared" si="52"/>
        <v>-523444</v>
      </c>
      <c r="BH37" s="229">
        <f t="shared" si="4"/>
        <v>52158.399999999907</v>
      </c>
      <c r="BI37" s="251">
        <f t="shared" si="12"/>
        <v>3377392</v>
      </c>
    </row>
    <row r="38" spans="1:61" ht="18" customHeight="1" x14ac:dyDescent="0.25">
      <c r="A38" s="15">
        <v>332</v>
      </c>
      <c r="B38" s="9" t="s">
        <v>220</v>
      </c>
      <c r="C38" s="50">
        <v>332728.56194792665</v>
      </c>
      <c r="D38" s="50">
        <v>209833.73095531095</v>
      </c>
      <c r="E38" s="50">
        <v>189792.57420220826</v>
      </c>
      <c r="F38" s="50">
        <v>378236.31784149841</v>
      </c>
      <c r="G38" s="50">
        <v>652281.45977620559</v>
      </c>
      <c r="H38" s="50">
        <v>-112205.68959378099</v>
      </c>
      <c r="I38" s="50">
        <v>343992.11398533417</v>
      </c>
      <c r="J38" s="50">
        <v>401931.14591621049</v>
      </c>
      <c r="K38" s="50">
        <v>251948.19315030897</v>
      </c>
      <c r="L38" s="50">
        <v>192825.20804164294</v>
      </c>
      <c r="M38" s="50">
        <v>191583.54903755995</v>
      </c>
      <c r="N38" s="50">
        <v>202465.31593000001</v>
      </c>
      <c r="O38" s="50">
        <v>266003.554</v>
      </c>
      <c r="P38" s="50">
        <v>242310.69324759999</v>
      </c>
      <c r="Q38" s="50">
        <v>269783.38656919997</v>
      </c>
      <c r="R38" s="50">
        <v>553181.53951999999</v>
      </c>
      <c r="S38" s="50">
        <v>184591.15704000002</v>
      </c>
      <c r="T38" s="50">
        <v>328665.80312000006</v>
      </c>
      <c r="U38" s="50">
        <v>-39868.014720000036</v>
      </c>
      <c r="V38" s="50">
        <v>106049.20415999996</v>
      </c>
      <c r="W38" s="50">
        <v>556258.98591999989</v>
      </c>
      <c r="X38" s="50">
        <v>485048.62615999993</v>
      </c>
      <c r="Y38" s="50">
        <v>389466.03408000007</v>
      </c>
      <c r="Z38" s="50">
        <v>1982553.9928000001</v>
      </c>
      <c r="AA38" s="50">
        <v>302327.77351999993</v>
      </c>
      <c r="AB38" s="50">
        <v>-302084.80112000008</v>
      </c>
      <c r="AC38" s="50">
        <v>946764.90159999975</v>
      </c>
      <c r="AD38" s="50">
        <v>475995.35320000001</v>
      </c>
      <c r="AE38" s="43">
        <v>160154.92488000006</v>
      </c>
      <c r="AF38" s="43">
        <v>1495568.1412799999</v>
      </c>
      <c r="AG38" s="43">
        <v>779546</v>
      </c>
      <c r="AH38" s="43">
        <v>4754401.2970399996</v>
      </c>
      <c r="AI38" s="43">
        <v>1504341.1529420002</v>
      </c>
      <c r="AJ38" s="43">
        <v>985848.2</v>
      </c>
      <c r="AK38" s="43">
        <v>703875.22928999993</v>
      </c>
      <c r="AL38" s="44">
        <v>1032222.8</v>
      </c>
      <c r="AM38" s="314">
        <v>-186039.69866000011</v>
      </c>
      <c r="AN38" s="43">
        <v>101961.12442999997</v>
      </c>
      <c r="AO38" s="43">
        <v>2242847.2625249997</v>
      </c>
      <c r="AP38" s="44">
        <v>2051427.44</v>
      </c>
      <c r="AQ38" s="43">
        <v>-71368.74245000002</v>
      </c>
      <c r="AR38" s="43">
        <v>-50585.904330000281</v>
      </c>
      <c r="AS38" s="43">
        <v>1515657.1022400004</v>
      </c>
      <c r="AT38" s="44">
        <v>1757522.9500000002</v>
      </c>
      <c r="AU38" s="45">
        <v>168613.51</v>
      </c>
      <c r="AW38" s="15">
        <v>332</v>
      </c>
      <c r="AX38" s="9" t="s">
        <v>220</v>
      </c>
      <c r="AY38" s="229">
        <f t="shared" si="44"/>
        <v>1110591.1849469442</v>
      </c>
      <c r="AZ38" s="50">
        <f t="shared" si="45"/>
        <v>1285999.0300839692</v>
      </c>
      <c r="BA38" s="230">
        <f t="shared" si="46"/>
        <v>838822.26615951187</v>
      </c>
      <c r="BB38" s="230">
        <f t="shared" si="47"/>
        <v>1331279.1733368</v>
      </c>
      <c r="BC38" s="230">
        <f t="shared" si="48"/>
        <v>579438.1496</v>
      </c>
      <c r="BD38" s="230">
        <f t="shared" si="49"/>
        <v>3413327.6389600001</v>
      </c>
      <c r="BE38" s="230">
        <f t="shared" si="50"/>
        <v>1423003.2271999996</v>
      </c>
      <c r="BF38" s="230">
        <f t="shared" si="51"/>
        <v>7189670.3631999996</v>
      </c>
      <c r="BG38" s="230">
        <f t="shared" si="52"/>
        <v>4226287.3822320001</v>
      </c>
      <c r="BH38" s="229">
        <f t="shared" si="4"/>
        <v>4210196.1282949988</v>
      </c>
      <c r="BI38" s="251">
        <f t="shared" si="12"/>
        <v>3151225.40546</v>
      </c>
    </row>
    <row r="39" spans="1:61" ht="24.95" customHeight="1" x14ac:dyDescent="0.25">
      <c r="A39" s="15"/>
      <c r="B39" s="26" t="s">
        <v>222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43"/>
      <c r="AF39" s="43"/>
      <c r="AG39" s="43"/>
      <c r="AH39" s="43"/>
      <c r="AI39" s="43"/>
      <c r="AJ39" s="43"/>
      <c r="AK39" s="43"/>
      <c r="AL39" s="44"/>
      <c r="AM39" s="314"/>
      <c r="AN39" s="43"/>
      <c r="AO39" s="43"/>
      <c r="AP39" s="44"/>
      <c r="AQ39" s="43"/>
      <c r="AR39" s="43"/>
      <c r="AS39" s="43"/>
      <c r="AT39" s="44"/>
      <c r="AU39" s="45"/>
      <c r="AW39" s="15"/>
      <c r="AX39" s="26" t="s">
        <v>222</v>
      </c>
      <c r="AY39" s="229"/>
      <c r="AZ39" s="50"/>
      <c r="BA39" s="230"/>
      <c r="BB39" s="230"/>
      <c r="BC39" s="230"/>
      <c r="BD39" s="230"/>
      <c r="BE39" s="230"/>
      <c r="BF39" s="230"/>
      <c r="BG39" s="230"/>
      <c r="BH39" s="229" t="s">
        <v>385</v>
      </c>
      <c r="BI39" s="251" t="s">
        <v>385</v>
      </c>
    </row>
    <row r="40" spans="1:61" ht="26.1" customHeight="1" x14ac:dyDescent="0.25">
      <c r="A40" s="16"/>
      <c r="B40" s="13" t="s">
        <v>393</v>
      </c>
      <c r="C40" s="29">
        <f>C33-C36-C31</f>
        <v>-420302.0340819296</v>
      </c>
      <c r="D40" s="29">
        <f t="shared" ref="D40:AD40" si="57">D33-D36-D31</f>
        <v>-63954.572945100634</v>
      </c>
      <c r="E40" s="29">
        <f t="shared" si="57"/>
        <v>920540.88257672638</v>
      </c>
      <c r="F40" s="29">
        <f t="shared" si="57"/>
        <v>-516424.47236474685</v>
      </c>
      <c r="G40" s="29">
        <f t="shared" si="57"/>
        <v>-221450.62996397109</v>
      </c>
      <c r="H40" s="29">
        <f t="shared" si="57"/>
        <v>-536400.90850302298</v>
      </c>
      <c r="I40" s="29">
        <f t="shared" si="57"/>
        <v>1950077.5820000002</v>
      </c>
      <c r="J40" s="29">
        <f t="shared" si="57"/>
        <v>-287115.80299999972</v>
      </c>
      <c r="K40" s="29">
        <f t="shared" si="57"/>
        <v>-1108752.4659999993</v>
      </c>
      <c r="L40" s="29">
        <f t="shared" si="57"/>
        <v>-634193.19000000018</v>
      </c>
      <c r="M40" s="29">
        <f t="shared" si="57"/>
        <v>214669.18400000059</v>
      </c>
      <c r="N40" s="29">
        <f t="shared" si="57"/>
        <v>312991.99700000021</v>
      </c>
      <c r="O40" s="29">
        <f t="shared" si="57"/>
        <v>650439.8109999994</v>
      </c>
      <c r="P40" s="29">
        <f t="shared" si="57"/>
        <v>433455.52699999907</v>
      </c>
      <c r="Q40" s="29">
        <f t="shared" si="57"/>
        <v>1279377.7050000005</v>
      </c>
      <c r="R40" s="29">
        <f t="shared" si="57"/>
        <v>491729.18713333341</v>
      </c>
      <c r="S40" s="29">
        <f t="shared" si="57"/>
        <v>-950976.74565044953</v>
      </c>
      <c r="T40" s="29">
        <f t="shared" si="57"/>
        <v>297373.54099999997</v>
      </c>
      <c r="U40" s="29">
        <f t="shared" si="57"/>
        <v>5001129.1767600011</v>
      </c>
      <c r="V40" s="29">
        <f t="shared" si="57"/>
        <v>536925.34755900106</v>
      </c>
      <c r="W40" s="29">
        <f t="shared" si="57"/>
        <v>1354440.803297549</v>
      </c>
      <c r="X40" s="29">
        <f t="shared" si="57"/>
        <v>-481269.09130610269</v>
      </c>
      <c r="Y40" s="29">
        <f t="shared" si="57"/>
        <v>2286688.2069600006</v>
      </c>
      <c r="Z40" s="29">
        <f t="shared" si="57"/>
        <v>1323680.7773009648</v>
      </c>
      <c r="AA40" s="29">
        <f t="shared" si="57"/>
        <v>1726618.6699999995</v>
      </c>
      <c r="AB40" s="29">
        <f t="shared" si="57"/>
        <v>2456879.6965333484</v>
      </c>
      <c r="AC40" s="29">
        <f t="shared" si="57"/>
        <v>-818101.58731722296</v>
      </c>
      <c r="AD40" s="29">
        <f t="shared" si="57"/>
        <v>377394.23000000091</v>
      </c>
      <c r="AE40" s="62">
        <f>AE33-AE36-AE31</f>
        <v>808743.79000000015</v>
      </c>
      <c r="AF40" s="62">
        <f t="shared" ref="AF40:AK40" si="58">AF33-AF36-AF31</f>
        <v>-992910.50000000047</v>
      </c>
      <c r="AG40" s="62">
        <f t="shared" si="58"/>
        <v>567214.48184709623</v>
      </c>
      <c r="AH40" s="62">
        <f t="shared" si="58"/>
        <v>-209279.26483999938</v>
      </c>
      <c r="AI40" s="62">
        <f t="shared" si="58"/>
        <v>-61681.790000000503</v>
      </c>
      <c r="AJ40" s="62">
        <f t="shared" si="58"/>
        <v>455307.00000000023</v>
      </c>
      <c r="AK40" s="62">
        <f t="shared" si="58"/>
        <v>-267053.79999999935</v>
      </c>
      <c r="AL40" s="63">
        <f>AL33-AL36-AL31</f>
        <v>1331849.0823809991</v>
      </c>
      <c r="AM40" s="318">
        <f t="shared" ref="AM40:AO40" si="59">AM33-AM36-AM31</f>
        <v>156476.95000000147</v>
      </c>
      <c r="AN40" s="62">
        <f t="shared" si="59"/>
        <v>573012.80856888916</v>
      </c>
      <c r="AO40" s="62">
        <f t="shared" si="59"/>
        <v>-631421</v>
      </c>
      <c r="AP40" s="63">
        <f>AP33-AP36-AP31</f>
        <v>1061484.54</v>
      </c>
      <c r="AQ40" s="62">
        <f t="shared" ref="AQ40:AS40" si="60">AQ33-AQ36-AQ31</f>
        <v>-223872.18000000005</v>
      </c>
      <c r="AR40" s="62">
        <f t="shared" si="60"/>
        <v>-35920.259999998612</v>
      </c>
      <c r="AS40" s="62">
        <f t="shared" si="60"/>
        <v>795517.40790266823</v>
      </c>
      <c r="AT40" s="63">
        <f>AT33-AT36-AT31</f>
        <v>846938.02400000021</v>
      </c>
      <c r="AU40" s="64">
        <f>AU33-AU36-AU31</f>
        <v>287049.15499999956</v>
      </c>
      <c r="AW40" s="16"/>
      <c r="AX40" s="13" t="s">
        <v>393</v>
      </c>
      <c r="AY40" s="229">
        <f>C40+D40+E40+F40</f>
        <v>-80140.196815050673</v>
      </c>
      <c r="AZ40" s="50">
        <f>G40+H40+I40+J40</f>
        <v>905110.24053300649</v>
      </c>
      <c r="BA40" s="230">
        <f>K40+L40+M40+N40</f>
        <v>-1215284.4749999987</v>
      </c>
      <c r="BB40" s="230">
        <f>O40+P40+Q40+R40</f>
        <v>2855002.2301333323</v>
      </c>
      <c r="BC40" s="230">
        <f>S40+T40+U40+V40</f>
        <v>4884451.3196685528</v>
      </c>
      <c r="BD40" s="230">
        <f>W40+X40+Y40+Z40</f>
        <v>4483540.6962524122</v>
      </c>
      <c r="BE40" s="230">
        <f>AA40+AB40+AC40+AD40</f>
        <v>3742791.0092161256</v>
      </c>
      <c r="BF40" s="230">
        <f>AE40+AF40+AG40+AH40</f>
        <v>173768.50700709654</v>
      </c>
      <c r="BG40" s="230">
        <f>AI40+AJ40+AK40+AL40</f>
        <v>1458420.4923809995</v>
      </c>
      <c r="BH40" s="229">
        <f>AM40+AN40+AO40+AP40</f>
        <v>1159553.2985688907</v>
      </c>
      <c r="BI40" s="251">
        <f t="shared" si="12"/>
        <v>1382662.9919026699</v>
      </c>
    </row>
    <row r="41" spans="1:61" ht="26.25" thickBot="1" x14ac:dyDescent="0.3">
      <c r="A41" s="17"/>
      <c r="B41" s="14" t="s">
        <v>223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65"/>
      <c r="AF41" s="65"/>
      <c r="AG41" s="65"/>
      <c r="AH41" s="65"/>
      <c r="AI41" s="65"/>
      <c r="AJ41" s="65"/>
      <c r="AK41" s="65"/>
      <c r="AL41" s="66"/>
      <c r="AM41" s="319"/>
      <c r="AN41" s="65"/>
      <c r="AO41" s="65"/>
      <c r="AP41" s="66"/>
      <c r="AQ41" s="65"/>
      <c r="AR41" s="65"/>
      <c r="AS41" s="65"/>
      <c r="AT41" s="66"/>
      <c r="AU41" s="67"/>
      <c r="AW41" s="17"/>
      <c r="AX41" s="14" t="s">
        <v>223</v>
      </c>
      <c r="AY41" s="231"/>
      <c r="AZ41" s="226"/>
      <c r="BA41" s="231"/>
      <c r="BB41" s="231"/>
      <c r="BC41" s="231"/>
      <c r="BD41" s="231"/>
      <c r="BE41" s="232"/>
      <c r="BF41" s="232"/>
      <c r="BG41" s="232"/>
      <c r="BH41" s="277"/>
      <c r="BI41" s="252"/>
    </row>
    <row r="42" spans="1:61" ht="15.75" thickBot="1" x14ac:dyDescent="0.3">
      <c r="A42" s="18"/>
      <c r="B42" s="7" t="s">
        <v>4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9"/>
      <c r="AF42" s="69"/>
      <c r="AG42" s="69"/>
      <c r="AH42" s="69"/>
      <c r="AI42" s="69"/>
      <c r="AJ42" s="69"/>
      <c r="AK42" s="69"/>
      <c r="AL42" s="69"/>
      <c r="AM42" s="320"/>
      <c r="AN42" s="69"/>
      <c r="AO42" s="69"/>
      <c r="AP42" s="69"/>
      <c r="AQ42" s="69"/>
      <c r="AR42" s="69"/>
      <c r="AS42" s="69"/>
      <c r="AT42" s="69"/>
      <c r="AU42" s="303"/>
      <c r="AW42" s="18"/>
      <c r="AX42" s="7"/>
      <c r="AY42" s="223"/>
    </row>
    <row r="43" spans="1:61" ht="15.75" thickBot="1" x14ac:dyDescent="0.3">
      <c r="A43" s="18"/>
      <c r="B43" s="5" t="s">
        <v>383</v>
      </c>
      <c r="C43" s="289">
        <v>60833490.8148892</v>
      </c>
      <c r="D43" s="70"/>
      <c r="E43" s="70"/>
      <c r="F43" s="70"/>
      <c r="G43" s="289">
        <v>71620835.513530597</v>
      </c>
      <c r="H43" s="70"/>
      <c r="I43" s="70"/>
      <c r="J43" s="70"/>
      <c r="K43" s="289">
        <v>81609860.355990306</v>
      </c>
      <c r="L43" s="70"/>
      <c r="M43" s="70"/>
      <c r="N43" s="70"/>
      <c r="O43" s="289">
        <v>93867573.852202907</v>
      </c>
      <c r="P43" s="70"/>
      <c r="Q43" s="70"/>
      <c r="R43" s="70"/>
      <c r="S43" s="289">
        <v>106797293.551009</v>
      </c>
      <c r="T43" s="70"/>
      <c r="U43" s="70"/>
      <c r="V43" s="70"/>
      <c r="W43" s="288">
        <v>117251584.10516199</v>
      </c>
      <c r="X43" s="70"/>
      <c r="Y43" s="70"/>
      <c r="Z43" s="70"/>
      <c r="AA43" s="297">
        <v>129279000</v>
      </c>
      <c r="AB43" s="70"/>
      <c r="AC43" s="70"/>
      <c r="AD43" s="70"/>
      <c r="AE43" s="296">
        <v>140749000</v>
      </c>
      <c r="AF43" s="296"/>
      <c r="AG43" s="296"/>
      <c r="AH43" s="296"/>
      <c r="AI43" s="296">
        <v>152414000</v>
      </c>
      <c r="AJ43" s="296"/>
      <c r="AK43" s="296"/>
      <c r="AL43" s="298"/>
      <c r="AM43" s="321">
        <v>164017000</v>
      </c>
      <c r="AN43" s="71"/>
      <c r="AO43" s="71"/>
      <c r="AP43" s="300"/>
      <c r="AQ43" s="71">
        <v>177780000</v>
      </c>
      <c r="AR43" s="71"/>
      <c r="AS43" s="71"/>
      <c r="AT43" s="300"/>
      <c r="AU43" s="72">
        <v>182603000</v>
      </c>
      <c r="AW43" s="18"/>
      <c r="AX43" s="7"/>
      <c r="AY43" s="223"/>
    </row>
    <row r="44" spans="1:61" ht="15.75" thickBot="1" x14ac:dyDescent="0.3">
      <c r="A44" s="18"/>
      <c r="B44" s="290" t="s">
        <v>384</v>
      </c>
      <c r="C44" s="291">
        <f>C40/C43</f>
        <v>-6.9090566471168091E-3</v>
      </c>
      <c r="D44" s="291">
        <f>D40/C43</f>
        <v>-1.051305326858664E-3</v>
      </c>
      <c r="E44" s="291">
        <f>E40/C43</f>
        <v>1.5132139718528547E-2</v>
      </c>
      <c r="F44" s="291">
        <f>F40/C43</f>
        <v>-8.4891474325578271E-3</v>
      </c>
      <c r="G44" s="291">
        <f>G40/G43</f>
        <v>-3.091986129122086E-3</v>
      </c>
      <c r="H44" s="291">
        <f>H40/G43</f>
        <v>-7.489453378433238E-3</v>
      </c>
      <c r="I44" s="291">
        <f>I40/G43</f>
        <v>2.7227797162902294E-2</v>
      </c>
      <c r="J44" s="291">
        <f>J40/G43</f>
        <v>-4.0088306837157443E-3</v>
      </c>
      <c r="K44" s="291">
        <f>K40/K43</f>
        <v>-1.3586011067333176E-2</v>
      </c>
      <c r="L44" s="291">
        <f>L40/K43</f>
        <v>-7.7710363335212994E-3</v>
      </c>
      <c r="M44" s="291">
        <f>M40/K43</f>
        <v>2.6304319485855304E-3</v>
      </c>
      <c r="N44" s="291">
        <f>N40/K43</f>
        <v>3.8352227982586672E-3</v>
      </c>
      <c r="O44" s="291">
        <f>O40/O43</f>
        <v>6.9293344262219333E-3</v>
      </c>
      <c r="P44" s="291">
        <f>P40/O43</f>
        <v>4.6177344232044048E-3</v>
      </c>
      <c r="Q44" s="291">
        <f>Q40/O43</f>
        <v>1.3629602348244519E-2</v>
      </c>
      <c r="R44" s="291">
        <f>R40/O43</f>
        <v>5.2385415639651517E-3</v>
      </c>
      <c r="S44" s="291">
        <f>S40/S43</f>
        <v>-8.9045022961770082E-3</v>
      </c>
      <c r="T44" s="291">
        <f>T40/S43</f>
        <v>2.7844670132765779E-3</v>
      </c>
      <c r="U44" s="291">
        <f>U40/S43</f>
        <v>4.6828238904493766E-2</v>
      </c>
      <c r="V44" s="291">
        <f>V40/S43</f>
        <v>5.0275182985096189E-3</v>
      </c>
      <c r="W44" s="291">
        <f>W40/W43</f>
        <v>1.1551577862545227E-2</v>
      </c>
      <c r="X44" s="291">
        <f>X40/W43</f>
        <v>-4.1045849826170057E-3</v>
      </c>
      <c r="Y44" s="291">
        <f>Y40/W43</f>
        <v>1.9502407787591922E-2</v>
      </c>
      <c r="Z44" s="291">
        <f>Z40/W43</f>
        <v>1.12892357694184E-2</v>
      </c>
      <c r="AA44" s="291">
        <f>AA40/AA43</f>
        <v>1.3355755149714953E-2</v>
      </c>
      <c r="AB44" s="291">
        <f>AB40/AA43</f>
        <v>1.9004476338255621E-2</v>
      </c>
      <c r="AC44" s="291">
        <f>AC40/AA43</f>
        <v>-6.3281862275947603E-3</v>
      </c>
      <c r="AD44" s="291">
        <f>AD40/AA43</f>
        <v>2.9192229983214667E-3</v>
      </c>
      <c r="AE44" s="292">
        <f>AE40/AE43</f>
        <v>5.7460002557744652E-3</v>
      </c>
      <c r="AF44" s="292">
        <f>AF40/AE43</f>
        <v>-7.0544764083581447E-3</v>
      </c>
      <c r="AG44" s="292">
        <f>AG40/AE43</f>
        <v>4.0299716647869341E-3</v>
      </c>
      <c r="AH44" s="295">
        <f>AH40/AE43</f>
        <v>-1.4868969928027863E-3</v>
      </c>
      <c r="AI44" s="295">
        <f>AI40/AI43</f>
        <v>-4.0469897778419638E-4</v>
      </c>
      <c r="AJ44" s="292">
        <f>AJ40/AI43</f>
        <v>2.9873043158764956E-3</v>
      </c>
      <c r="AK44" s="295">
        <f>AK40/AI43</f>
        <v>-1.752160562677965E-3</v>
      </c>
      <c r="AL44" s="299">
        <f>AL40/AI43</f>
        <v>8.738364470330804E-3</v>
      </c>
      <c r="AM44" s="322">
        <f>AM40/AM43</f>
        <v>9.5402885066792748E-4</v>
      </c>
      <c r="AN44" s="292">
        <f>AN40/AM43</f>
        <v>3.4936183966838143E-3</v>
      </c>
      <c r="AO44" s="292">
        <f>AO40/AM43</f>
        <v>-3.8497289915069778E-3</v>
      </c>
      <c r="AP44" s="299">
        <f>AP40/AM43</f>
        <v>6.4717958504301384E-3</v>
      </c>
      <c r="AQ44" s="295">
        <f>AQ40/AQ43</f>
        <v>-1.2592652716841043E-3</v>
      </c>
      <c r="AR44" s="295">
        <f>AR40/AQ43</f>
        <v>-2.0204893688828109E-4</v>
      </c>
      <c r="AS44" s="292">
        <f>AS40/AQ43</f>
        <v>4.4747294853339425E-3</v>
      </c>
      <c r="AT44" s="299">
        <f>AT40/AQ43</f>
        <v>4.7639668354145584E-3</v>
      </c>
      <c r="AU44" s="293">
        <f>AU40/AU43</f>
        <v>1.5719848797664856E-3</v>
      </c>
      <c r="AW44" s="18"/>
      <c r="AX44" s="5" t="s">
        <v>383</v>
      </c>
      <c r="AY44" s="289">
        <v>60833490.8148892</v>
      </c>
      <c r="AZ44" s="289">
        <v>71620835.513530597</v>
      </c>
      <c r="BA44" s="289">
        <v>81609860.355990306</v>
      </c>
      <c r="BB44" s="289">
        <v>93867573.852202907</v>
      </c>
      <c r="BC44" s="289">
        <v>106797293.551009</v>
      </c>
      <c r="BD44" s="288">
        <v>117251584.10516199</v>
      </c>
      <c r="BE44" s="288">
        <v>129279119.485707</v>
      </c>
      <c r="BF44" s="71">
        <v>140749000</v>
      </c>
      <c r="BG44" s="71">
        <v>152414000</v>
      </c>
      <c r="BH44" s="71">
        <v>164017000</v>
      </c>
      <c r="BI44" s="72">
        <v>177780000</v>
      </c>
    </row>
    <row r="45" spans="1:61" ht="15.75" thickBot="1" x14ac:dyDescent="0.3">
      <c r="A45" s="1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W45" s="19"/>
      <c r="AX45" s="6" t="s">
        <v>384</v>
      </c>
      <c r="AY45" s="294">
        <f>AY40/AY44</f>
        <v>-1.3173696880047544E-3</v>
      </c>
      <c r="AZ45" s="294">
        <f t="shared" ref="AZ45:BC45" si="61">AZ40/AZ44</f>
        <v>1.2637526971631226E-2</v>
      </c>
      <c r="BA45" s="294">
        <f t="shared" si="61"/>
        <v>-1.4891392654010278E-2</v>
      </c>
      <c r="BB45" s="294">
        <f t="shared" si="61"/>
        <v>3.0415212761636008E-2</v>
      </c>
      <c r="BC45" s="294">
        <f t="shared" si="61"/>
        <v>4.5735721920102959E-2</v>
      </c>
      <c r="BD45" s="294">
        <f>BD40/BD44</f>
        <v>3.8238636436938547E-2</v>
      </c>
      <c r="BE45" s="294">
        <f t="shared" ref="BE45:BI45" si="62">BE40/BE44</f>
        <v>2.895124150060386E-2</v>
      </c>
      <c r="BF45" s="294">
        <f t="shared" si="62"/>
        <v>1.2345985194004685E-3</v>
      </c>
      <c r="BG45" s="294">
        <f t="shared" si="62"/>
        <v>9.5688092457451388E-3</v>
      </c>
      <c r="BH45" s="294">
        <f t="shared" si="62"/>
        <v>7.0697141062749025E-3</v>
      </c>
      <c r="BI45" s="294">
        <f t="shared" si="62"/>
        <v>7.7773821121761158E-3</v>
      </c>
    </row>
  </sheetData>
  <mergeCells count="18">
    <mergeCell ref="BI2:BI3"/>
    <mergeCell ref="BG1:BI1"/>
    <mergeCell ref="AW2:AX3"/>
    <mergeCell ref="AK1:AL1"/>
    <mergeCell ref="AO1:AP1"/>
    <mergeCell ref="BA2:BA3"/>
    <mergeCell ref="BB2:BB3"/>
    <mergeCell ref="BC2:BC3"/>
    <mergeCell ref="BD2:BD3"/>
    <mergeCell ref="BE2:BE3"/>
    <mergeCell ref="BF2:BF3"/>
    <mergeCell ref="BG2:BG3"/>
    <mergeCell ref="BH2:BH3"/>
    <mergeCell ref="A2:B3"/>
    <mergeCell ref="A1:C1"/>
    <mergeCell ref="AY2:AY3"/>
    <mergeCell ref="AZ2:AZ3"/>
    <mergeCell ref="AS1:AU1"/>
  </mergeCells>
  <pageMargins left="0.7" right="0.7" top="0.65" bottom="0.5" header="0.3" footer="0.3"/>
  <pageSetup paperSize="5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B799-1797-4C13-A3FC-5AE86B7137F8}">
  <sheetPr>
    <tabColor theme="0"/>
  </sheetPr>
  <dimension ref="A1:BI104"/>
  <sheetViews>
    <sheetView tabSelected="1" zoomScale="80" zoomScaleNormal="80" workbookViewId="0">
      <selection activeCell="AZ78" sqref="AZ78"/>
    </sheetView>
  </sheetViews>
  <sheetFormatPr defaultRowHeight="15" x14ac:dyDescent="0.25"/>
  <cols>
    <col min="1" max="1" width="5.5703125" style="100" customWidth="1"/>
    <col min="2" max="2" width="45.5703125" style="92" customWidth="1"/>
    <col min="3" max="14" width="11.5703125" style="80" customWidth="1"/>
    <col min="15" max="30" width="11.5703125" style="76" customWidth="1"/>
    <col min="31" max="38" width="11.5703125" style="23" customWidth="1"/>
    <col min="39" max="39" width="11.5703125" style="77" customWidth="1"/>
    <col min="40" max="47" width="11.5703125" style="23" customWidth="1"/>
    <col min="49" max="49" width="5.5703125" style="100" customWidth="1"/>
    <col min="50" max="50" width="45.5703125" style="92" customWidth="1"/>
    <col min="51" max="61" width="12.5703125" customWidth="1"/>
  </cols>
  <sheetData>
    <row r="1" spans="1:61" s="1" customFormat="1" ht="20.100000000000001" customHeight="1" thickBot="1" x14ac:dyDescent="0.3">
      <c r="A1" s="327" t="s">
        <v>403</v>
      </c>
      <c r="B1" s="327"/>
      <c r="C1" s="328"/>
      <c r="D1" s="32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73"/>
      <c r="AH1" s="73"/>
      <c r="AI1" s="73"/>
      <c r="AJ1" s="73"/>
      <c r="AK1" s="344" t="s">
        <v>385</v>
      </c>
      <c r="AL1" s="344"/>
      <c r="AM1" s="77"/>
      <c r="AN1" s="73"/>
      <c r="AO1" s="344" t="s">
        <v>385</v>
      </c>
      <c r="AP1" s="344"/>
      <c r="AQ1" s="73"/>
      <c r="AR1" s="73"/>
      <c r="AS1" s="339" t="s">
        <v>317</v>
      </c>
      <c r="AT1" s="339"/>
      <c r="AU1" s="340"/>
      <c r="BG1" s="343" t="s">
        <v>404</v>
      </c>
      <c r="BH1" s="334"/>
      <c r="BI1" s="334"/>
    </row>
    <row r="2" spans="1:61" s="3" customFormat="1" ht="14.1" customHeight="1" x14ac:dyDescent="0.25">
      <c r="A2" s="93"/>
      <c r="B2" s="341" t="s">
        <v>381</v>
      </c>
      <c r="C2" s="78">
        <v>2010</v>
      </c>
      <c r="D2" s="78">
        <v>2010</v>
      </c>
      <c r="E2" s="78">
        <v>2010</v>
      </c>
      <c r="F2" s="78">
        <v>2010</v>
      </c>
      <c r="G2" s="78">
        <v>2011</v>
      </c>
      <c r="H2" s="78">
        <v>2011</v>
      </c>
      <c r="I2" s="78">
        <v>2011</v>
      </c>
      <c r="J2" s="78">
        <v>2011</v>
      </c>
      <c r="K2" s="78">
        <v>2012</v>
      </c>
      <c r="L2" s="78">
        <v>2012</v>
      </c>
      <c r="M2" s="78">
        <v>2012</v>
      </c>
      <c r="N2" s="78">
        <v>2012</v>
      </c>
      <c r="O2" s="78">
        <v>2013</v>
      </c>
      <c r="P2" s="78">
        <v>2013</v>
      </c>
      <c r="Q2" s="78">
        <v>2013</v>
      </c>
      <c r="R2" s="78">
        <v>2013</v>
      </c>
      <c r="S2" s="78">
        <v>2014</v>
      </c>
      <c r="T2" s="78">
        <v>2014</v>
      </c>
      <c r="U2" s="78">
        <v>2014</v>
      </c>
      <c r="V2" s="78">
        <v>2014</v>
      </c>
      <c r="W2" s="78">
        <v>2015</v>
      </c>
      <c r="X2" s="78">
        <v>2015</v>
      </c>
      <c r="Y2" s="78">
        <v>2015</v>
      </c>
      <c r="Z2" s="78">
        <v>2015</v>
      </c>
      <c r="AA2" s="78">
        <v>2016</v>
      </c>
      <c r="AB2" s="78">
        <v>2016</v>
      </c>
      <c r="AC2" s="78">
        <v>2016</v>
      </c>
      <c r="AD2" s="78">
        <v>2016</v>
      </c>
      <c r="AE2" s="81">
        <v>2017</v>
      </c>
      <c r="AF2" s="81">
        <v>2017</v>
      </c>
      <c r="AG2" s="81">
        <v>2017</v>
      </c>
      <c r="AH2" s="81">
        <v>2017</v>
      </c>
      <c r="AI2" s="81">
        <v>2018</v>
      </c>
      <c r="AJ2" s="81">
        <v>2018</v>
      </c>
      <c r="AK2" s="81">
        <v>2018</v>
      </c>
      <c r="AL2" s="85">
        <v>2018</v>
      </c>
      <c r="AM2" s="81">
        <v>2019</v>
      </c>
      <c r="AN2" s="81">
        <v>2019</v>
      </c>
      <c r="AO2" s="81">
        <v>2019</v>
      </c>
      <c r="AP2" s="85">
        <v>2019</v>
      </c>
      <c r="AQ2" s="81">
        <v>2020</v>
      </c>
      <c r="AR2" s="81">
        <v>2020</v>
      </c>
      <c r="AS2" s="81">
        <v>2020</v>
      </c>
      <c r="AT2" s="85">
        <v>2020</v>
      </c>
      <c r="AU2" s="82">
        <v>2021</v>
      </c>
      <c r="AW2" s="93"/>
      <c r="AX2" s="341" t="s">
        <v>381</v>
      </c>
      <c r="AY2" s="329">
        <v>2010</v>
      </c>
      <c r="AZ2" s="329">
        <v>2011</v>
      </c>
      <c r="BA2" s="329">
        <v>2012</v>
      </c>
      <c r="BB2" s="329">
        <v>2013</v>
      </c>
      <c r="BC2" s="329">
        <v>2014</v>
      </c>
      <c r="BD2" s="329">
        <v>2015</v>
      </c>
      <c r="BE2" s="329">
        <v>2016</v>
      </c>
      <c r="BF2" s="329">
        <v>2017</v>
      </c>
      <c r="BG2" s="329">
        <v>2018</v>
      </c>
      <c r="BH2" s="329">
        <v>2019</v>
      </c>
      <c r="BI2" s="335">
        <v>2020</v>
      </c>
    </row>
    <row r="3" spans="1:61" s="3" customFormat="1" ht="14.1" customHeight="1" x14ac:dyDescent="0.25">
      <c r="A3" s="94"/>
      <c r="B3" s="342"/>
      <c r="C3" s="79" t="s">
        <v>313</v>
      </c>
      <c r="D3" s="79" t="s">
        <v>314</v>
      </c>
      <c r="E3" s="79" t="s">
        <v>315</v>
      </c>
      <c r="F3" s="79" t="s">
        <v>316</v>
      </c>
      <c r="G3" s="79" t="s">
        <v>313</v>
      </c>
      <c r="H3" s="79" t="s">
        <v>314</v>
      </c>
      <c r="I3" s="79" t="s">
        <v>315</v>
      </c>
      <c r="J3" s="79" t="s">
        <v>316</v>
      </c>
      <c r="K3" s="79" t="s">
        <v>313</v>
      </c>
      <c r="L3" s="79" t="s">
        <v>314</v>
      </c>
      <c r="M3" s="79" t="s">
        <v>315</v>
      </c>
      <c r="N3" s="79" t="s">
        <v>316</v>
      </c>
      <c r="O3" s="79" t="s">
        <v>313</v>
      </c>
      <c r="P3" s="79" t="s">
        <v>314</v>
      </c>
      <c r="Q3" s="79" t="s">
        <v>315</v>
      </c>
      <c r="R3" s="79" t="s">
        <v>316</v>
      </c>
      <c r="S3" s="79" t="s">
        <v>313</v>
      </c>
      <c r="T3" s="79" t="s">
        <v>314</v>
      </c>
      <c r="U3" s="79" t="s">
        <v>315</v>
      </c>
      <c r="V3" s="79" t="s">
        <v>316</v>
      </c>
      <c r="W3" s="79" t="s">
        <v>313</v>
      </c>
      <c r="X3" s="79" t="s">
        <v>314</v>
      </c>
      <c r="Y3" s="79" t="s">
        <v>315</v>
      </c>
      <c r="Z3" s="79" t="s">
        <v>316</v>
      </c>
      <c r="AA3" s="79" t="s">
        <v>313</v>
      </c>
      <c r="AB3" s="79" t="s">
        <v>314</v>
      </c>
      <c r="AC3" s="79" t="s">
        <v>315</v>
      </c>
      <c r="AD3" s="79" t="s">
        <v>316</v>
      </c>
      <c r="AE3" s="83" t="s">
        <v>313</v>
      </c>
      <c r="AF3" s="83" t="s">
        <v>314</v>
      </c>
      <c r="AG3" s="83" t="s">
        <v>315</v>
      </c>
      <c r="AH3" s="83" t="s">
        <v>316</v>
      </c>
      <c r="AI3" s="83" t="s">
        <v>313</v>
      </c>
      <c r="AJ3" s="83" t="s">
        <v>314</v>
      </c>
      <c r="AK3" s="83" t="s">
        <v>315</v>
      </c>
      <c r="AL3" s="86" t="s">
        <v>316</v>
      </c>
      <c r="AM3" s="83" t="s">
        <v>313</v>
      </c>
      <c r="AN3" s="83" t="s">
        <v>314</v>
      </c>
      <c r="AO3" s="83" t="s">
        <v>315</v>
      </c>
      <c r="AP3" s="86" t="s">
        <v>316</v>
      </c>
      <c r="AQ3" s="83" t="s">
        <v>313</v>
      </c>
      <c r="AR3" s="83" t="s">
        <v>314</v>
      </c>
      <c r="AS3" s="83" t="s">
        <v>315</v>
      </c>
      <c r="AT3" s="86" t="s">
        <v>316</v>
      </c>
      <c r="AU3" s="84" t="s">
        <v>313</v>
      </c>
      <c r="AW3" s="94"/>
      <c r="AX3" s="342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6"/>
    </row>
    <row r="4" spans="1:61" s="1" customFormat="1" ht="18" customHeight="1" x14ac:dyDescent="0.25">
      <c r="A4" s="95" t="s">
        <v>133</v>
      </c>
      <c r="B4" s="87" t="s">
        <v>227</v>
      </c>
      <c r="C4" s="139">
        <f>C5+C39+C49+C59</f>
        <v>3164303.3273277488</v>
      </c>
      <c r="D4" s="139">
        <f t="shared" ref="D4:Y4" si="0">D5+D39+D49+D59</f>
        <v>2462347.4815437854</v>
      </c>
      <c r="E4" s="139">
        <f t="shared" si="0"/>
        <v>4446699.8268854506</v>
      </c>
      <c r="F4" s="139">
        <f t="shared" si="0"/>
        <v>2905626.620537471</v>
      </c>
      <c r="G4" s="139">
        <f t="shared" si="0"/>
        <v>3991567.2810785794</v>
      </c>
      <c r="H4" s="139">
        <f t="shared" si="0"/>
        <v>2939733.0735053429</v>
      </c>
      <c r="I4" s="139">
        <f t="shared" si="0"/>
        <v>4039021.8384077647</v>
      </c>
      <c r="J4" s="139">
        <f t="shared" si="0"/>
        <v>2530664.3333221176</v>
      </c>
      <c r="K4" s="139">
        <f t="shared" si="0"/>
        <v>5816871.2302333768</v>
      </c>
      <c r="L4" s="139">
        <f t="shared" si="0"/>
        <v>4242420.2374010189</v>
      </c>
      <c r="M4" s="139">
        <f t="shared" si="0"/>
        <v>4421305.5791133996</v>
      </c>
      <c r="N4" s="139">
        <f t="shared" si="0"/>
        <v>3776724.6319342004</v>
      </c>
      <c r="O4" s="139">
        <f t="shared" si="0"/>
        <v>5686498.8729999997</v>
      </c>
      <c r="P4" s="139">
        <f t="shared" si="0"/>
        <v>4064534.3765452001</v>
      </c>
      <c r="Q4" s="139">
        <f t="shared" si="0"/>
        <v>5957323.0164703997</v>
      </c>
      <c r="R4" s="139">
        <f t="shared" si="0"/>
        <v>3262065.5925866668</v>
      </c>
      <c r="S4" s="139">
        <f t="shared" si="0"/>
        <v>4934179.8257954828</v>
      </c>
      <c r="T4" s="139">
        <f t="shared" si="0"/>
        <v>6820405.9410246145</v>
      </c>
      <c r="U4" s="139">
        <f t="shared" si="0"/>
        <v>7418038.2268362688</v>
      </c>
      <c r="V4" s="139">
        <f t="shared" si="0"/>
        <v>4167463.1430447306</v>
      </c>
      <c r="W4" s="139">
        <f t="shared" si="0"/>
        <v>6482292.8790224511</v>
      </c>
      <c r="X4" s="139">
        <f t="shared" si="0"/>
        <v>5384744.4051629305</v>
      </c>
      <c r="Y4" s="139">
        <f t="shared" si="0"/>
        <v>7831883.2713431716</v>
      </c>
      <c r="Z4" s="139">
        <f t="shared" ref="Z4" si="1">Z5+Z39+Z49+Z59</f>
        <v>4000892.4454190359</v>
      </c>
      <c r="AA4" s="139">
        <f t="shared" ref="AA4" si="2">AA5+AA39+AA49+AA59</f>
        <v>5009098.4620800009</v>
      </c>
      <c r="AB4" s="139">
        <f t="shared" ref="AB4" si="3">AB5+AB39+AB49+AB59</f>
        <v>3723193.0485971635</v>
      </c>
      <c r="AC4" s="139">
        <f t="shared" ref="AC4" si="4">AC5+AC39+AC49+AC59</f>
        <v>8173573.2048163274</v>
      </c>
      <c r="AD4" s="139">
        <f t="shared" ref="AD4" si="5">AD5+AD39+AD49+AD59</f>
        <v>3809877.7229170487</v>
      </c>
      <c r="AE4" s="168">
        <f t="shared" ref="AE4:AP4" si="6">AE5+AE39+AE49+AE59</f>
        <v>4478538.2519199997</v>
      </c>
      <c r="AF4" s="168">
        <f t="shared" si="6"/>
        <v>5542133.7590399999</v>
      </c>
      <c r="AG4" s="168">
        <f t="shared" si="6"/>
        <v>5700596.5220219037</v>
      </c>
      <c r="AH4" s="168">
        <f t="shared" si="6"/>
        <v>6851940.8463599999</v>
      </c>
      <c r="AI4" s="168">
        <f t="shared" si="6"/>
        <v>5248339.8406570004</v>
      </c>
      <c r="AJ4" s="168">
        <f t="shared" si="6"/>
        <v>5793000.7999999998</v>
      </c>
      <c r="AK4" s="168">
        <f t="shared" si="6"/>
        <v>4979615.8862321051</v>
      </c>
      <c r="AL4" s="169">
        <f t="shared" si="6"/>
        <v>8767919.0728159994</v>
      </c>
      <c r="AM4" s="168">
        <f t="shared" si="6"/>
        <v>5980203.8474949989</v>
      </c>
      <c r="AN4" s="168">
        <f t="shared" si="6"/>
        <v>6279311.1868611109</v>
      </c>
      <c r="AO4" s="168">
        <f t="shared" si="6"/>
        <v>4937444.2626900002</v>
      </c>
      <c r="AP4" s="169">
        <f t="shared" si="6"/>
        <v>7923297.5800000001</v>
      </c>
      <c r="AQ4" s="168">
        <f t="shared" ref="AQ4:AS4" si="7">AQ5+AQ39+AQ49+AQ59</f>
        <v>4710592.4214000003</v>
      </c>
      <c r="AR4" s="168">
        <f t="shared" si="7"/>
        <v>4894441.6746199997</v>
      </c>
      <c r="AS4" s="168">
        <f t="shared" si="7"/>
        <v>5444976.8837540001</v>
      </c>
      <c r="AT4" s="169">
        <f>AT5+AT39+AT49+AT59</f>
        <v>6795738.8859999999</v>
      </c>
      <c r="AU4" s="170">
        <f t="shared" ref="AU4" si="8">AU5+AU39+AU49+AU59</f>
        <v>5430829.4050000003</v>
      </c>
      <c r="AW4" s="95" t="s">
        <v>133</v>
      </c>
      <c r="AX4" s="87" t="s">
        <v>227</v>
      </c>
      <c r="AY4" s="254">
        <f>C4+D4+E4+F4</f>
        <v>12978977.256294455</v>
      </c>
      <c r="AZ4" s="254">
        <f>G4+H4+I4+J4</f>
        <v>13500986.526313804</v>
      </c>
      <c r="BA4" s="254">
        <f>K4+L4+M4+N4</f>
        <v>18257321.678681996</v>
      </c>
      <c r="BB4" s="254">
        <f>O4+P4+Q4+R4</f>
        <v>18970421.858602267</v>
      </c>
      <c r="BC4" s="254">
        <f>S4+T4+U4+V4</f>
        <v>23340087.1367011</v>
      </c>
      <c r="BD4" s="254">
        <f>W4+X4+Y4+Z4</f>
        <v>23699813.000947587</v>
      </c>
      <c r="BE4" s="254">
        <f>AA4+AB4+AC4+AD4</f>
        <v>20715742.438410543</v>
      </c>
      <c r="BF4" s="254">
        <f>AE4+AF4+AG4+AH4</f>
        <v>22573209.3793419</v>
      </c>
      <c r="BG4" s="254">
        <f>AI4+AJ4+AK4+AL4</f>
        <v>24788875.599705104</v>
      </c>
      <c r="BH4" s="278">
        <f>AM4+AN4+AO4+AP4</f>
        <v>25120256.877046108</v>
      </c>
      <c r="BI4" s="253">
        <f>AQ4+AR4+AS4+AT4</f>
        <v>21845749.865773998</v>
      </c>
    </row>
    <row r="5" spans="1:61" s="3" customFormat="1" ht="18" customHeight="1" x14ac:dyDescent="0.25">
      <c r="A5" s="96" t="s">
        <v>134</v>
      </c>
      <c r="B5" s="88" t="s">
        <v>205</v>
      </c>
      <c r="C5" s="146">
        <f t="shared" ref="C5:AD5" si="9">C6+C10+C11+C18+C31+C38</f>
        <v>2240096.6550000003</v>
      </c>
      <c r="D5" s="146">
        <f t="shared" si="9"/>
        <v>1880615.1969999997</v>
      </c>
      <c r="E5" s="146">
        <f t="shared" si="9"/>
        <v>2236918.9348999998</v>
      </c>
      <c r="F5" s="146">
        <f t="shared" si="9"/>
        <v>1664914.9609999999</v>
      </c>
      <c r="G5" s="146">
        <f t="shared" si="9"/>
        <v>2909562.6220000004</v>
      </c>
      <c r="H5" s="146">
        <f t="shared" si="9"/>
        <v>2351925.2939999998</v>
      </c>
      <c r="I5" s="146">
        <f t="shared" si="9"/>
        <v>2295735.6839999999</v>
      </c>
      <c r="J5" s="146">
        <f t="shared" si="9"/>
        <v>2181416.6159999999</v>
      </c>
      <c r="K5" s="146">
        <f t="shared" si="9"/>
        <v>3633426.432</v>
      </c>
      <c r="L5" s="146">
        <f t="shared" si="9"/>
        <v>2734444.6410000003</v>
      </c>
      <c r="M5" s="146">
        <f t="shared" si="9"/>
        <v>2572870.7229999998</v>
      </c>
      <c r="N5" s="146">
        <f t="shared" si="9"/>
        <v>2165329.9900000002</v>
      </c>
      <c r="O5" s="146">
        <f t="shared" si="9"/>
        <v>3981885.3729999997</v>
      </c>
      <c r="P5" s="146">
        <f t="shared" si="9"/>
        <v>3034807.929</v>
      </c>
      <c r="Q5" s="146">
        <f t="shared" si="9"/>
        <v>3612372.2479999997</v>
      </c>
      <c r="R5" s="146">
        <f t="shared" si="9"/>
        <v>2856197</v>
      </c>
      <c r="S5" s="146">
        <f t="shared" si="9"/>
        <v>4065548.5277876323</v>
      </c>
      <c r="T5" s="146">
        <f t="shared" si="9"/>
        <v>3745673.8963846136</v>
      </c>
      <c r="U5" s="146">
        <f t="shared" si="9"/>
        <v>4181450.5675226767</v>
      </c>
      <c r="V5" s="146">
        <f t="shared" si="9"/>
        <v>2913705.8880837308</v>
      </c>
      <c r="W5" s="146">
        <f t="shared" si="9"/>
        <v>4559779.6934297318</v>
      </c>
      <c r="X5" s="146">
        <f t="shared" si="9"/>
        <v>4062840.0376039399</v>
      </c>
      <c r="Y5" s="146">
        <f t="shared" si="9"/>
        <v>4308407.962063171</v>
      </c>
      <c r="Z5" s="146">
        <f t="shared" si="9"/>
        <v>3418705.5321441526</v>
      </c>
      <c r="AA5" s="146">
        <f t="shared" si="9"/>
        <v>3833694.7000000007</v>
      </c>
      <c r="AB5" s="146">
        <f t="shared" si="9"/>
        <v>2970895.3320724089</v>
      </c>
      <c r="AC5" s="146">
        <f t="shared" si="9"/>
        <v>6496032.6417901404</v>
      </c>
      <c r="AD5" s="146">
        <f t="shared" si="9"/>
        <v>3358672.8432370489</v>
      </c>
      <c r="AE5" s="147">
        <f t="shared" ref="AE5:AL5" si="10">AE6+AE10+AE11+AE18+AE31+AE38</f>
        <v>3811716.21</v>
      </c>
      <c r="AF5" s="147">
        <f t="shared" si="10"/>
        <v>4226360</v>
      </c>
      <c r="AG5" s="147">
        <f t="shared" si="10"/>
        <v>4295057.501333396</v>
      </c>
      <c r="AH5" s="147">
        <f t="shared" si="10"/>
        <v>4851284.5990000004</v>
      </c>
      <c r="AI5" s="147">
        <f t="shared" si="10"/>
        <v>4473757.2</v>
      </c>
      <c r="AJ5" s="147">
        <f t="shared" si="10"/>
        <v>4590771.0999999996</v>
      </c>
      <c r="AK5" s="147">
        <f t="shared" si="10"/>
        <v>3666753.3154489268</v>
      </c>
      <c r="AL5" s="147">
        <f t="shared" si="10"/>
        <v>5163158.1499999994</v>
      </c>
      <c r="AM5" s="147">
        <f t="shared" ref="AM5:AP5" si="11">AM6+AM10+AM11+AM18+AM31+AM38</f>
        <v>4900833.0699999994</v>
      </c>
      <c r="AN5" s="147">
        <f t="shared" si="11"/>
        <v>5062069</v>
      </c>
      <c r="AO5" s="147">
        <f t="shared" si="11"/>
        <v>3734731</v>
      </c>
      <c r="AP5" s="148">
        <f t="shared" si="11"/>
        <v>4916526</v>
      </c>
      <c r="AQ5" s="147">
        <f t="shared" ref="AQ5:AT5" si="12">AQ6+AQ10+AQ11+AQ18+AQ31+AQ38</f>
        <v>4118874.31</v>
      </c>
      <c r="AR5" s="147">
        <f t="shared" si="12"/>
        <v>3853393.5</v>
      </c>
      <c r="AS5" s="147">
        <f t="shared" si="12"/>
        <v>3821530.3582520001</v>
      </c>
      <c r="AT5" s="148">
        <f t="shared" si="12"/>
        <v>4364622.9560000002</v>
      </c>
      <c r="AU5" s="149">
        <f t="shared" ref="AU5" si="13">AU6+AU10+AU11+AU18+AU31+AU38</f>
        <v>4601390.2949999999</v>
      </c>
      <c r="AW5" s="96" t="s">
        <v>134</v>
      </c>
      <c r="AX5" s="88" t="s">
        <v>205</v>
      </c>
      <c r="AY5" s="233">
        <f>C5+D5+E5+F5</f>
        <v>8022545.7478999998</v>
      </c>
      <c r="AZ5" s="233">
        <f>G5+H5+I5+J5</f>
        <v>9738640.216</v>
      </c>
      <c r="BA5" s="233">
        <f>K5+L5+M5+N5</f>
        <v>11106071.786</v>
      </c>
      <c r="BB5" s="233">
        <f>O5+P5+Q5+R5</f>
        <v>13485262.549999999</v>
      </c>
      <c r="BC5" s="233">
        <f>S5+T5+U5+V5</f>
        <v>14906378.879778653</v>
      </c>
      <c r="BD5" s="233">
        <f>W5+X5+Y5+Z5</f>
        <v>16349733.225240994</v>
      </c>
      <c r="BE5" s="233">
        <f>AA5+AB5+AC5+AD5</f>
        <v>16659295.5170996</v>
      </c>
      <c r="BF5" s="233">
        <f>AE5+AF5+AG5+AH5</f>
        <v>17184418.310333397</v>
      </c>
      <c r="BG5" s="233">
        <f>AI5+AJ5+AK5+AL5</f>
        <v>17894439.765448928</v>
      </c>
      <c r="BH5" s="278">
        <f t="shared" ref="BH5:BH68" si="14">AM5+AN5+AO5+AP5</f>
        <v>18614159.07</v>
      </c>
      <c r="BI5" s="253">
        <f>AQ5+AR5+AS5+AT5</f>
        <v>16158421.124252001</v>
      </c>
    </row>
    <row r="6" spans="1:61" ht="18" customHeight="1" x14ac:dyDescent="0.25">
      <c r="A6" s="97" t="s">
        <v>135</v>
      </c>
      <c r="B6" s="89" t="s">
        <v>228</v>
      </c>
      <c r="C6" s="140">
        <v>807975.31600000011</v>
      </c>
      <c r="D6" s="140">
        <v>316435.09599999996</v>
      </c>
      <c r="E6" s="140">
        <v>291113.76799999998</v>
      </c>
      <c r="F6" s="140">
        <v>196996.45500000002</v>
      </c>
      <c r="G6" s="140">
        <v>1238234.8419999999</v>
      </c>
      <c r="H6" s="140">
        <v>445949.56299999991</v>
      </c>
      <c r="I6" s="140">
        <v>296037.02500000002</v>
      </c>
      <c r="J6" s="140">
        <v>503850.18199999997</v>
      </c>
      <c r="K6" s="140">
        <v>1625012.6330000001</v>
      </c>
      <c r="L6" s="140">
        <v>502350.29300000001</v>
      </c>
      <c r="M6" s="140">
        <v>358577.12699999998</v>
      </c>
      <c r="N6" s="140">
        <v>291749.364</v>
      </c>
      <c r="O6" s="140">
        <v>1706780.943</v>
      </c>
      <c r="P6" s="140">
        <v>509668.40600000002</v>
      </c>
      <c r="Q6" s="140">
        <v>574293.78</v>
      </c>
      <c r="R6" s="140">
        <v>285929.30800000002</v>
      </c>
      <c r="S6" s="140">
        <v>1228031.75178848</v>
      </c>
      <c r="T6" s="140">
        <v>575902.9</v>
      </c>
      <c r="U6" s="140">
        <v>694161.50026244903</v>
      </c>
      <c r="V6" s="140">
        <v>421146.58300000004</v>
      </c>
      <c r="W6" s="140">
        <v>1411831</v>
      </c>
      <c r="X6" s="140">
        <v>689796.41020173067</v>
      </c>
      <c r="Y6" s="140">
        <v>709272.89999999991</v>
      </c>
      <c r="Z6" s="140">
        <v>535762.1</v>
      </c>
      <c r="AA6" s="140">
        <v>822741.4</v>
      </c>
      <c r="AB6" s="140">
        <v>671730.31445662701</v>
      </c>
      <c r="AC6" s="140">
        <v>1315506.156000023</v>
      </c>
      <c r="AD6" s="140">
        <v>564710.23</v>
      </c>
      <c r="AE6" s="150">
        <v>588015.07999999996</v>
      </c>
      <c r="AF6" s="150">
        <v>894864</v>
      </c>
      <c r="AG6" s="150">
        <v>669446.67400000012</v>
      </c>
      <c r="AH6" s="150">
        <v>1292014.7</v>
      </c>
      <c r="AI6" s="150">
        <v>776349.3</v>
      </c>
      <c r="AJ6" s="150">
        <v>858940.3</v>
      </c>
      <c r="AK6" s="150">
        <v>769238</v>
      </c>
      <c r="AL6" s="151">
        <v>1287821</v>
      </c>
      <c r="AM6" s="150">
        <v>900613.21</v>
      </c>
      <c r="AN6" s="150">
        <v>914997</v>
      </c>
      <c r="AO6" s="150">
        <v>677079</v>
      </c>
      <c r="AP6" s="151">
        <v>1363009</v>
      </c>
      <c r="AQ6" s="150">
        <v>567237.6</v>
      </c>
      <c r="AR6" s="150">
        <v>651455.4</v>
      </c>
      <c r="AS6" s="150">
        <v>992997.11</v>
      </c>
      <c r="AT6" s="151">
        <v>966943.33000000007</v>
      </c>
      <c r="AU6" s="152">
        <v>833078.27</v>
      </c>
      <c r="AW6" s="97" t="s">
        <v>135</v>
      </c>
      <c r="AX6" s="89" t="s">
        <v>228</v>
      </c>
      <c r="AY6" s="217">
        <f>C6+D6+E6+F6</f>
        <v>1612520.635</v>
      </c>
      <c r="AZ6" s="217">
        <f>G6+H6+I6+J6</f>
        <v>2484071.6119999997</v>
      </c>
      <c r="BA6" s="217">
        <f>K6+L6+M6+N6</f>
        <v>2777689.4169999999</v>
      </c>
      <c r="BB6" s="217">
        <f>O6+P6+Q6+R6</f>
        <v>3076672.4369999999</v>
      </c>
      <c r="BC6" s="217">
        <f>S6+T6+U6+V6</f>
        <v>2919242.7350509292</v>
      </c>
      <c r="BD6" s="217">
        <f>W6+X6+Y6+Z6</f>
        <v>3346662.4102017307</v>
      </c>
      <c r="BE6" s="217">
        <f>AA6+AB6+AC6+AD6</f>
        <v>3374688.1004566499</v>
      </c>
      <c r="BF6" s="217">
        <f>AE6+AF6+AG6+AH6</f>
        <v>3444340.4539999999</v>
      </c>
      <c r="BG6" s="217">
        <f>AI6+AJ6+AK6+AL6</f>
        <v>3692348.6</v>
      </c>
      <c r="BH6" s="279">
        <f t="shared" si="14"/>
        <v>3855698.21</v>
      </c>
      <c r="BI6" s="255">
        <f t="shared" ref="BI6:BI10" si="15">AQ6+AR6+AS6+AT6</f>
        <v>3178633.44</v>
      </c>
    </row>
    <row r="7" spans="1:61" ht="18" customHeight="1" x14ac:dyDescent="0.25">
      <c r="A7" s="97" t="s">
        <v>136</v>
      </c>
      <c r="B7" s="74" t="s">
        <v>229</v>
      </c>
      <c r="C7" s="143">
        <v>0</v>
      </c>
      <c r="D7" s="143">
        <v>0</v>
      </c>
      <c r="E7" s="143">
        <v>0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43">
        <v>0</v>
      </c>
      <c r="AD7" s="143">
        <v>0</v>
      </c>
      <c r="AE7" s="153">
        <v>0</v>
      </c>
      <c r="AF7" s="154">
        <v>0</v>
      </c>
      <c r="AG7" s="153">
        <v>0</v>
      </c>
      <c r="AH7" s="159">
        <v>0</v>
      </c>
      <c r="AI7" s="159">
        <v>0</v>
      </c>
      <c r="AJ7" s="159">
        <v>0</v>
      </c>
      <c r="AK7" s="159">
        <v>0</v>
      </c>
      <c r="AL7" s="160">
        <v>0</v>
      </c>
      <c r="AM7" s="159">
        <v>0</v>
      </c>
      <c r="AN7" s="159">
        <v>0</v>
      </c>
      <c r="AO7" s="159">
        <v>0</v>
      </c>
      <c r="AP7" s="160">
        <v>0</v>
      </c>
      <c r="AQ7" s="159">
        <v>0</v>
      </c>
      <c r="AR7" s="159">
        <v>0</v>
      </c>
      <c r="AS7" s="159">
        <v>0</v>
      </c>
      <c r="AT7" s="160">
        <v>0</v>
      </c>
      <c r="AU7" s="161">
        <v>0</v>
      </c>
      <c r="AW7" s="97" t="s">
        <v>136</v>
      </c>
      <c r="AX7" s="74" t="s">
        <v>229</v>
      </c>
      <c r="AY7" s="217">
        <f t="shared" ref="AY7:AY70" si="16">C7+D7+E7+F7</f>
        <v>0</v>
      </c>
      <c r="AZ7" s="217">
        <f t="shared" ref="AZ7:AZ70" si="17">G7+H7+I7+J7</f>
        <v>0</v>
      </c>
      <c r="BA7" s="217">
        <f t="shared" ref="BA7:BA70" si="18">K7+L7+M7+N7</f>
        <v>0</v>
      </c>
      <c r="BB7" s="217">
        <f t="shared" ref="BB7:BB70" si="19">O7+P7+Q7+R7</f>
        <v>0</v>
      </c>
      <c r="BC7" s="217">
        <f t="shared" ref="BC7:BC70" si="20">S7+T7+U7+V7</f>
        <v>0</v>
      </c>
      <c r="BD7" s="217">
        <f t="shared" ref="BD7:BD70" si="21">W7+X7+Y7+Z7</f>
        <v>0</v>
      </c>
      <c r="BE7" s="217">
        <f t="shared" ref="BE7:BE71" si="22">AA7+AB7+AC7+AD7</f>
        <v>0</v>
      </c>
      <c r="BF7" s="217">
        <f t="shared" ref="BF7:BF70" si="23">AE7+AF7+AG7+AH7</f>
        <v>0</v>
      </c>
      <c r="BG7" s="217">
        <f t="shared" ref="BG7:BG70" si="24">AI7+AJ7+AK7+AL7</f>
        <v>0</v>
      </c>
      <c r="BH7" s="279">
        <f t="shared" si="14"/>
        <v>0</v>
      </c>
      <c r="BI7" s="253">
        <f t="shared" si="15"/>
        <v>0</v>
      </c>
    </row>
    <row r="8" spans="1:61" ht="18" customHeight="1" x14ac:dyDescent="0.25">
      <c r="A8" s="97" t="s">
        <v>137</v>
      </c>
      <c r="B8" s="74" t="s">
        <v>230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  <c r="W8" s="141">
        <v>0</v>
      </c>
      <c r="X8" s="141">
        <v>0</v>
      </c>
      <c r="Y8" s="141">
        <v>0</v>
      </c>
      <c r="Z8" s="141">
        <v>0</v>
      </c>
      <c r="AA8" s="141">
        <v>0</v>
      </c>
      <c r="AB8" s="141">
        <v>0</v>
      </c>
      <c r="AC8" s="141">
        <v>0</v>
      </c>
      <c r="AD8" s="141">
        <v>0</v>
      </c>
      <c r="AE8" s="153">
        <v>0</v>
      </c>
      <c r="AF8" s="153">
        <v>0</v>
      </c>
      <c r="AG8" s="153">
        <v>0</v>
      </c>
      <c r="AH8" s="153">
        <v>0</v>
      </c>
      <c r="AI8" s="153">
        <v>0</v>
      </c>
      <c r="AJ8" s="153">
        <v>0</v>
      </c>
      <c r="AK8" s="153">
        <v>0</v>
      </c>
      <c r="AL8" s="155">
        <v>0</v>
      </c>
      <c r="AM8" s="153">
        <v>0</v>
      </c>
      <c r="AN8" s="153">
        <v>0</v>
      </c>
      <c r="AO8" s="153">
        <v>0</v>
      </c>
      <c r="AP8" s="155">
        <v>0</v>
      </c>
      <c r="AQ8" s="153">
        <v>0</v>
      </c>
      <c r="AR8" s="153">
        <v>0</v>
      </c>
      <c r="AS8" s="153">
        <v>0</v>
      </c>
      <c r="AT8" s="155">
        <v>0</v>
      </c>
      <c r="AU8" s="156">
        <v>0</v>
      </c>
      <c r="AW8" s="97" t="s">
        <v>137</v>
      </c>
      <c r="AX8" s="74" t="s">
        <v>230</v>
      </c>
      <c r="AY8" s="217">
        <f t="shared" si="16"/>
        <v>0</v>
      </c>
      <c r="AZ8" s="217">
        <f t="shared" si="17"/>
        <v>0</v>
      </c>
      <c r="BA8" s="217">
        <f t="shared" si="18"/>
        <v>0</v>
      </c>
      <c r="BB8" s="217">
        <f t="shared" si="19"/>
        <v>0</v>
      </c>
      <c r="BC8" s="217">
        <f t="shared" si="20"/>
        <v>0</v>
      </c>
      <c r="BD8" s="217">
        <f t="shared" si="21"/>
        <v>0</v>
      </c>
      <c r="BE8" s="217">
        <f t="shared" si="22"/>
        <v>0</v>
      </c>
      <c r="BF8" s="217">
        <f t="shared" si="23"/>
        <v>0</v>
      </c>
      <c r="BG8" s="217">
        <f t="shared" si="24"/>
        <v>0</v>
      </c>
      <c r="BH8" s="279">
        <f t="shared" si="14"/>
        <v>0</v>
      </c>
      <c r="BI8" s="253">
        <f t="shared" si="15"/>
        <v>0</v>
      </c>
    </row>
    <row r="9" spans="1:61" ht="18" customHeight="1" x14ac:dyDescent="0.25">
      <c r="A9" s="97" t="s">
        <v>138</v>
      </c>
      <c r="B9" s="74" t="s">
        <v>389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141">
        <v>0</v>
      </c>
      <c r="W9" s="141">
        <v>0</v>
      </c>
      <c r="X9" s="141">
        <v>0</v>
      </c>
      <c r="Y9" s="141">
        <v>0</v>
      </c>
      <c r="Z9" s="141">
        <v>0</v>
      </c>
      <c r="AA9" s="141">
        <v>0</v>
      </c>
      <c r="AB9" s="141">
        <v>0</v>
      </c>
      <c r="AC9" s="141">
        <v>0</v>
      </c>
      <c r="AD9" s="141">
        <v>0</v>
      </c>
      <c r="AE9" s="153">
        <v>0</v>
      </c>
      <c r="AF9" s="153">
        <v>0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  <c r="AL9" s="155">
        <v>0</v>
      </c>
      <c r="AM9" s="153">
        <v>0</v>
      </c>
      <c r="AN9" s="153">
        <v>0</v>
      </c>
      <c r="AO9" s="153">
        <v>0</v>
      </c>
      <c r="AP9" s="155">
        <v>0</v>
      </c>
      <c r="AQ9" s="153">
        <v>0</v>
      </c>
      <c r="AR9" s="153">
        <v>0</v>
      </c>
      <c r="AS9" s="153">
        <v>0</v>
      </c>
      <c r="AT9" s="155">
        <v>0</v>
      </c>
      <c r="AU9" s="156">
        <v>0</v>
      </c>
      <c r="AW9" s="97" t="s">
        <v>138</v>
      </c>
      <c r="AX9" s="74" t="s">
        <v>389</v>
      </c>
      <c r="AY9" s="217">
        <f t="shared" si="16"/>
        <v>0</v>
      </c>
      <c r="AZ9" s="217">
        <f t="shared" si="17"/>
        <v>0</v>
      </c>
      <c r="BA9" s="217">
        <f t="shared" si="18"/>
        <v>0</v>
      </c>
      <c r="BB9" s="217">
        <f t="shared" si="19"/>
        <v>0</v>
      </c>
      <c r="BC9" s="217">
        <f t="shared" si="20"/>
        <v>0</v>
      </c>
      <c r="BD9" s="217">
        <f t="shared" si="21"/>
        <v>0</v>
      </c>
      <c r="BE9" s="217">
        <f t="shared" si="22"/>
        <v>0</v>
      </c>
      <c r="BF9" s="217">
        <f t="shared" si="23"/>
        <v>0</v>
      </c>
      <c r="BG9" s="217">
        <f t="shared" si="24"/>
        <v>0</v>
      </c>
      <c r="BH9" s="279">
        <f t="shared" si="14"/>
        <v>0</v>
      </c>
      <c r="BI9" s="253">
        <f t="shared" si="15"/>
        <v>0</v>
      </c>
    </row>
    <row r="10" spans="1:61" ht="18" customHeight="1" x14ac:dyDescent="0.25">
      <c r="A10" s="97" t="s">
        <v>139</v>
      </c>
      <c r="B10" s="89" t="s">
        <v>231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41">
        <v>0</v>
      </c>
      <c r="W10" s="141">
        <v>0</v>
      </c>
      <c r="X10" s="141">
        <v>0</v>
      </c>
      <c r="Y10" s="141">
        <v>0</v>
      </c>
      <c r="Z10" s="141">
        <v>0</v>
      </c>
      <c r="AA10" s="141">
        <v>0</v>
      </c>
      <c r="AB10" s="141">
        <v>0</v>
      </c>
      <c r="AC10" s="141">
        <v>0</v>
      </c>
      <c r="AD10" s="141">
        <v>0</v>
      </c>
      <c r="AE10" s="153">
        <v>0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  <c r="AL10" s="155">
        <v>0</v>
      </c>
      <c r="AM10" s="153">
        <v>0</v>
      </c>
      <c r="AN10" s="153">
        <v>0</v>
      </c>
      <c r="AO10" s="153">
        <v>0</v>
      </c>
      <c r="AP10" s="155">
        <v>0</v>
      </c>
      <c r="AQ10" s="153">
        <v>0</v>
      </c>
      <c r="AR10" s="153">
        <v>0</v>
      </c>
      <c r="AS10" s="153">
        <v>0</v>
      </c>
      <c r="AT10" s="155">
        <v>0</v>
      </c>
      <c r="AU10" s="156">
        <v>0</v>
      </c>
      <c r="AW10" s="97" t="s">
        <v>139</v>
      </c>
      <c r="AX10" s="89" t="s">
        <v>231</v>
      </c>
      <c r="AY10" s="217">
        <f t="shared" si="16"/>
        <v>0</v>
      </c>
      <c r="AZ10" s="217">
        <f t="shared" si="17"/>
        <v>0</v>
      </c>
      <c r="BA10" s="217">
        <f t="shared" si="18"/>
        <v>0</v>
      </c>
      <c r="BB10" s="217">
        <f t="shared" si="19"/>
        <v>0</v>
      </c>
      <c r="BC10" s="217">
        <f t="shared" si="20"/>
        <v>0</v>
      </c>
      <c r="BD10" s="217">
        <f t="shared" si="21"/>
        <v>0</v>
      </c>
      <c r="BE10" s="217">
        <f t="shared" si="22"/>
        <v>0</v>
      </c>
      <c r="BF10" s="217">
        <f t="shared" si="23"/>
        <v>0</v>
      </c>
      <c r="BG10" s="217">
        <f t="shared" si="24"/>
        <v>0</v>
      </c>
      <c r="BH10" s="279">
        <f t="shared" si="14"/>
        <v>0</v>
      </c>
      <c r="BI10" s="253">
        <f t="shared" si="15"/>
        <v>0</v>
      </c>
    </row>
    <row r="11" spans="1:61" s="3" customFormat="1" ht="18" customHeight="1" x14ac:dyDescent="0.25">
      <c r="A11" s="97" t="s">
        <v>140</v>
      </c>
      <c r="B11" s="89" t="s">
        <v>233</v>
      </c>
      <c r="C11" s="140">
        <f>SUM(C12:C17)</f>
        <v>4490.0820000000003</v>
      </c>
      <c r="D11" s="140">
        <f t="shared" ref="D11:W11" si="25">SUM(D12:D17)</f>
        <v>35910</v>
      </c>
      <c r="E11" s="140">
        <f t="shared" si="25"/>
        <v>23992.965</v>
      </c>
      <c r="F11" s="140">
        <f t="shared" si="25"/>
        <v>13176.213</v>
      </c>
      <c r="G11" s="140">
        <f t="shared" si="25"/>
        <v>3250.5280000000002</v>
      </c>
      <c r="H11" s="140">
        <f t="shared" si="25"/>
        <v>40304.008999999998</v>
      </c>
      <c r="I11" s="140">
        <f t="shared" si="25"/>
        <v>27303.532999999999</v>
      </c>
      <c r="J11" s="140">
        <f t="shared" si="25"/>
        <v>27295.7</v>
      </c>
      <c r="K11" s="140">
        <f t="shared" si="25"/>
        <v>2499.9859999999999</v>
      </c>
      <c r="L11" s="140">
        <f t="shared" si="25"/>
        <v>25975.402000000002</v>
      </c>
      <c r="M11" s="140">
        <f t="shared" si="25"/>
        <v>18238.163</v>
      </c>
      <c r="N11" s="140">
        <f t="shared" si="25"/>
        <v>8437.5540000000001</v>
      </c>
      <c r="O11" s="140">
        <f t="shared" si="25"/>
        <v>6073.4279999999999</v>
      </c>
      <c r="P11" s="140">
        <f t="shared" si="25"/>
        <v>39252.112999999998</v>
      </c>
      <c r="Q11" s="140">
        <f t="shared" si="25"/>
        <v>25761.891000000003</v>
      </c>
      <c r="R11" s="140">
        <f t="shared" si="25"/>
        <v>110352.79500000001</v>
      </c>
      <c r="S11" s="140">
        <f t="shared" si="25"/>
        <v>5316.6</v>
      </c>
      <c r="T11" s="140">
        <f t="shared" si="25"/>
        <v>48091.696384613744</v>
      </c>
      <c r="U11" s="140">
        <f t="shared" si="25"/>
        <v>29133</v>
      </c>
      <c r="V11" s="140">
        <f t="shared" si="25"/>
        <v>31739.735083731321</v>
      </c>
      <c r="W11" s="140">
        <f t="shared" si="25"/>
        <v>5551.7</v>
      </c>
      <c r="X11" s="140">
        <f t="shared" ref="X11" si="26">SUM(X12:X17)</f>
        <v>65523.4</v>
      </c>
      <c r="Y11" s="140">
        <f t="shared" ref="Y11" si="27">SUM(Y12:Y17)</f>
        <v>36477.962063170882</v>
      </c>
      <c r="Z11" s="140">
        <f t="shared" ref="Z11" si="28">SUM(Z12:Z17)</f>
        <v>23224.1</v>
      </c>
      <c r="AA11" s="140">
        <f t="shared" ref="AA11" si="29">SUM(AA12:AA17)</f>
        <v>4527.3</v>
      </c>
      <c r="AB11" s="140">
        <f t="shared" ref="AB11" si="30">SUM(AB12:AB17)</f>
        <v>41290</v>
      </c>
      <c r="AC11" s="140">
        <f t="shared" ref="AC11" si="31">SUM(AC12:AC17)</f>
        <v>22312.368269487997</v>
      </c>
      <c r="AD11" s="140">
        <f t="shared" ref="AD11" si="32">SUM(AD12:AD17)</f>
        <v>36620.4732370493</v>
      </c>
      <c r="AE11" s="150">
        <f>SUM(AE12:AE17)</f>
        <v>5107.1100000000006</v>
      </c>
      <c r="AF11" s="150">
        <f t="shared" ref="AF11:AL11" si="33">SUM(AF12:AF17)</f>
        <v>4950</v>
      </c>
      <c r="AG11" s="150">
        <f t="shared" si="33"/>
        <v>40044</v>
      </c>
      <c r="AH11" s="150">
        <f t="shared" si="33"/>
        <v>18624.699000000001</v>
      </c>
      <c r="AI11" s="150">
        <f t="shared" si="33"/>
        <v>47390</v>
      </c>
      <c r="AJ11" s="150">
        <f t="shared" si="33"/>
        <v>0</v>
      </c>
      <c r="AK11" s="150">
        <f t="shared" si="33"/>
        <v>137410</v>
      </c>
      <c r="AL11" s="151">
        <f t="shared" si="33"/>
        <v>33851</v>
      </c>
      <c r="AM11" s="150">
        <f t="shared" ref="AM11:AP11" si="34">SUM(AM12:AM17)</f>
        <v>28663.599999999999</v>
      </c>
      <c r="AN11" s="150">
        <f t="shared" si="34"/>
        <v>82849</v>
      </c>
      <c r="AO11" s="150">
        <f t="shared" si="34"/>
        <v>36078</v>
      </c>
      <c r="AP11" s="151">
        <f t="shared" si="34"/>
        <v>53733</v>
      </c>
      <c r="AQ11" s="150">
        <f t="shared" ref="AQ11:AT11" si="35">SUM(AQ12:AQ17)</f>
        <v>38440</v>
      </c>
      <c r="AR11" s="150">
        <f t="shared" si="35"/>
        <v>108410</v>
      </c>
      <c r="AS11" s="150">
        <f t="shared" si="35"/>
        <v>17280.5</v>
      </c>
      <c r="AT11" s="151">
        <f t="shared" si="35"/>
        <v>24238.5</v>
      </c>
      <c r="AU11" s="152">
        <f t="shared" ref="AU11" si="36">SUM(AU12:AU17)</f>
        <v>38846.240000000005</v>
      </c>
      <c r="AW11" s="97" t="s">
        <v>140</v>
      </c>
      <c r="AX11" s="89" t="s">
        <v>233</v>
      </c>
      <c r="AY11" s="217">
        <f t="shared" si="16"/>
        <v>77569.260000000009</v>
      </c>
      <c r="AZ11" s="217">
        <f t="shared" si="17"/>
        <v>98153.76999999999</v>
      </c>
      <c r="BA11" s="217">
        <f t="shared" si="18"/>
        <v>55151.10500000001</v>
      </c>
      <c r="BB11" s="217">
        <f t="shared" si="19"/>
        <v>181440.22700000001</v>
      </c>
      <c r="BC11" s="217">
        <f t="shared" si="20"/>
        <v>114281.03146834506</v>
      </c>
      <c r="BD11" s="217">
        <f t="shared" si="21"/>
        <v>130777.16206317089</v>
      </c>
      <c r="BE11" s="217">
        <f t="shared" si="22"/>
        <v>104750.1415065373</v>
      </c>
      <c r="BF11" s="217">
        <f t="shared" si="23"/>
        <v>68725.809000000008</v>
      </c>
      <c r="BG11" s="217">
        <f t="shared" si="24"/>
        <v>218651</v>
      </c>
      <c r="BH11" s="279">
        <f t="shared" si="14"/>
        <v>201323.6</v>
      </c>
      <c r="BI11" s="255">
        <f t="shared" ref="BI11:BI71" si="37">AQ11+AR11+AS11+AT11</f>
        <v>188369</v>
      </c>
    </row>
    <row r="12" spans="1:61" ht="18" customHeight="1" x14ac:dyDescent="0.25">
      <c r="A12" s="97" t="s">
        <v>141</v>
      </c>
      <c r="B12" s="74" t="s">
        <v>234</v>
      </c>
      <c r="C12" s="141">
        <v>4490.0820000000003</v>
      </c>
      <c r="D12" s="141">
        <v>35910</v>
      </c>
      <c r="E12" s="141">
        <v>23992.965</v>
      </c>
      <c r="F12" s="141">
        <v>13176.213</v>
      </c>
      <c r="G12" s="141">
        <v>3250.5280000000002</v>
      </c>
      <c r="H12" s="141">
        <v>40304.008999999998</v>
      </c>
      <c r="I12" s="141">
        <v>27303.532999999999</v>
      </c>
      <c r="J12" s="141">
        <v>27295.7</v>
      </c>
      <c r="K12" s="141">
        <v>2499.9859999999999</v>
      </c>
      <c r="L12" s="141">
        <v>25975.402000000002</v>
      </c>
      <c r="M12" s="141">
        <v>18238.163</v>
      </c>
      <c r="N12" s="141">
        <v>8437.5540000000001</v>
      </c>
      <c r="O12" s="141">
        <v>6073.4279999999999</v>
      </c>
      <c r="P12" s="141">
        <v>39252.112999999998</v>
      </c>
      <c r="Q12" s="141">
        <v>25761.891000000003</v>
      </c>
      <c r="R12" s="141">
        <v>110352.79500000001</v>
      </c>
      <c r="S12" s="141">
        <v>5316.6</v>
      </c>
      <c r="T12" s="141">
        <v>48091.696384613744</v>
      </c>
      <c r="U12" s="141">
        <v>29133</v>
      </c>
      <c r="V12" s="141">
        <v>31739.735083731321</v>
      </c>
      <c r="W12" s="141">
        <v>5551.7</v>
      </c>
      <c r="X12" s="141">
        <v>65523.4</v>
      </c>
      <c r="Y12" s="141">
        <v>36477.962063170882</v>
      </c>
      <c r="Z12" s="141">
        <v>23224.1</v>
      </c>
      <c r="AA12" s="141">
        <v>4527.3</v>
      </c>
      <c r="AB12" s="141">
        <v>41290</v>
      </c>
      <c r="AC12" s="141">
        <v>22312.368269487997</v>
      </c>
      <c r="AD12" s="141">
        <v>36620.4732370493</v>
      </c>
      <c r="AE12" s="154">
        <v>5107.1100000000006</v>
      </c>
      <c r="AF12" s="154">
        <v>4950</v>
      </c>
      <c r="AG12" s="154">
        <v>40044</v>
      </c>
      <c r="AH12" s="154">
        <v>18624.699000000001</v>
      </c>
      <c r="AI12" s="154">
        <v>47390</v>
      </c>
      <c r="AJ12" s="154">
        <v>0</v>
      </c>
      <c r="AK12" s="154">
        <v>137410</v>
      </c>
      <c r="AL12" s="157">
        <v>33851</v>
      </c>
      <c r="AM12" s="154">
        <v>28663.599999999999</v>
      </c>
      <c r="AN12" s="154">
        <v>82849</v>
      </c>
      <c r="AO12" s="154">
        <v>36078</v>
      </c>
      <c r="AP12" s="157">
        <v>53733</v>
      </c>
      <c r="AQ12" s="154">
        <v>38440</v>
      </c>
      <c r="AR12" s="154">
        <v>108410</v>
      </c>
      <c r="AS12" s="154">
        <v>17280.5</v>
      </c>
      <c r="AT12" s="157">
        <v>24238.5</v>
      </c>
      <c r="AU12" s="158">
        <v>38846.240000000005</v>
      </c>
      <c r="AW12" s="97" t="s">
        <v>141</v>
      </c>
      <c r="AX12" s="74" t="s">
        <v>234</v>
      </c>
      <c r="AY12" s="217">
        <f t="shared" si="16"/>
        <v>77569.260000000009</v>
      </c>
      <c r="AZ12" s="217">
        <f t="shared" si="17"/>
        <v>98153.76999999999</v>
      </c>
      <c r="BA12" s="217">
        <f t="shared" si="18"/>
        <v>55151.10500000001</v>
      </c>
      <c r="BB12" s="217">
        <f t="shared" si="19"/>
        <v>181440.22700000001</v>
      </c>
      <c r="BC12" s="217">
        <f t="shared" si="20"/>
        <v>114281.03146834506</v>
      </c>
      <c r="BD12" s="217">
        <f t="shared" si="21"/>
        <v>130777.16206317089</v>
      </c>
      <c r="BE12" s="217">
        <f t="shared" si="22"/>
        <v>104750.1415065373</v>
      </c>
      <c r="BF12" s="217">
        <f t="shared" si="23"/>
        <v>68725.809000000008</v>
      </c>
      <c r="BG12" s="217">
        <f t="shared" si="24"/>
        <v>218651</v>
      </c>
      <c r="BH12" s="279">
        <f t="shared" si="14"/>
        <v>201323.6</v>
      </c>
      <c r="BI12" s="255">
        <f t="shared" si="37"/>
        <v>188369</v>
      </c>
    </row>
    <row r="13" spans="1:61" ht="18" customHeight="1" x14ac:dyDescent="0.25">
      <c r="A13" s="97" t="s">
        <v>142</v>
      </c>
      <c r="B13" s="74" t="s">
        <v>235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53">
        <v>0</v>
      </c>
      <c r="AF13" s="154">
        <v>0</v>
      </c>
      <c r="AG13" s="153">
        <v>0</v>
      </c>
      <c r="AH13" s="159">
        <v>0</v>
      </c>
      <c r="AI13" s="159">
        <v>0</v>
      </c>
      <c r="AJ13" s="159">
        <v>0</v>
      </c>
      <c r="AK13" s="159">
        <v>0</v>
      </c>
      <c r="AL13" s="160">
        <v>0</v>
      </c>
      <c r="AM13" s="159">
        <v>0</v>
      </c>
      <c r="AN13" s="159">
        <v>0</v>
      </c>
      <c r="AO13" s="159">
        <v>0</v>
      </c>
      <c r="AP13" s="160">
        <v>0</v>
      </c>
      <c r="AQ13" s="159">
        <v>0</v>
      </c>
      <c r="AR13" s="159">
        <v>0</v>
      </c>
      <c r="AS13" s="159">
        <v>0</v>
      </c>
      <c r="AT13" s="160">
        <v>0</v>
      </c>
      <c r="AU13" s="161">
        <v>0</v>
      </c>
      <c r="AW13" s="97" t="s">
        <v>142</v>
      </c>
      <c r="AX13" s="74" t="s">
        <v>235</v>
      </c>
      <c r="AY13" s="217">
        <f t="shared" si="16"/>
        <v>0</v>
      </c>
      <c r="AZ13" s="217">
        <f t="shared" si="17"/>
        <v>0</v>
      </c>
      <c r="BA13" s="217">
        <f t="shared" si="18"/>
        <v>0</v>
      </c>
      <c r="BB13" s="217">
        <f t="shared" si="19"/>
        <v>0</v>
      </c>
      <c r="BC13" s="217">
        <f t="shared" si="20"/>
        <v>0</v>
      </c>
      <c r="BD13" s="217">
        <f t="shared" si="21"/>
        <v>0</v>
      </c>
      <c r="BE13" s="217">
        <f t="shared" si="22"/>
        <v>0</v>
      </c>
      <c r="BF13" s="217">
        <f t="shared" si="23"/>
        <v>0</v>
      </c>
      <c r="BG13" s="217">
        <f t="shared" si="24"/>
        <v>0</v>
      </c>
      <c r="BH13" s="279">
        <f t="shared" si="14"/>
        <v>0</v>
      </c>
      <c r="BI13" s="255">
        <f t="shared" si="37"/>
        <v>0</v>
      </c>
    </row>
    <row r="14" spans="1:61" ht="18" customHeight="1" x14ac:dyDescent="0.25">
      <c r="A14" s="97" t="s">
        <v>143</v>
      </c>
      <c r="B14" s="74" t="s">
        <v>236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  <c r="W14" s="141">
        <v>0</v>
      </c>
      <c r="X14" s="141">
        <v>0</v>
      </c>
      <c r="Y14" s="141">
        <v>0</v>
      </c>
      <c r="Z14" s="141">
        <v>0</v>
      </c>
      <c r="AA14" s="141">
        <v>0</v>
      </c>
      <c r="AB14" s="141">
        <v>0</v>
      </c>
      <c r="AC14" s="141">
        <v>0</v>
      </c>
      <c r="AD14" s="141">
        <v>0</v>
      </c>
      <c r="AE14" s="153">
        <v>0</v>
      </c>
      <c r="AF14" s="153">
        <v>0</v>
      </c>
      <c r="AG14" s="153">
        <v>0</v>
      </c>
      <c r="AH14" s="153">
        <v>0</v>
      </c>
      <c r="AI14" s="153">
        <v>0</v>
      </c>
      <c r="AJ14" s="153">
        <v>0</v>
      </c>
      <c r="AK14" s="153">
        <v>0</v>
      </c>
      <c r="AL14" s="155">
        <v>0</v>
      </c>
      <c r="AM14" s="153">
        <v>0</v>
      </c>
      <c r="AN14" s="153">
        <v>0</v>
      </c>
      <c r="AO14" s="153">
        <v>0</v>
      </c>
      <c r="AP14" s="155">
        <v>0</v>
      </c>
      <c r="AQ14" s="153">
        <v>0</v>
      </c>
      <c r="AR14" s="153">
        <v>0</v>
      </c>
      <c r="AS14" s="153">
        <v>0</v>
      </c>
      <c r="AT14" s="155">
        <v>0</v>
      </c>
      <c r="AU14" s="156">
        <v>0</v>
      </c>
      <c r="AW14" s="97" t="s">
        <v>143</v>
      </c>
      <c r="AX14" s="74" t="s">
        <v>236</v>
      </c>
      <c r="AY14" s="217">
        <f t="shared" si="16"/>
        <v>0</v>
      </c>
      <c r="AZ14" s="217">
        <f t="shared" si="17"/>
        <v>0</v>
      </c>
      <c r="BA14" s="217">
        <f t="shared" si="18"/>
        <v>0</v>
      </c>
      <c r="BB14" s="217">
        <f t="shared" si="19"/>
        <v>0</v>
      </c>
      <c r="BC14" s="217">
        <f t="shared" si="20"/>
        <v>0</v>
      </c>
      <c r="BD14" s="217">
        <f t="shared" si="21"/>
        <v>0</v>
      </c>
      <c r="BE14" s="217">
        <f t="shared" si="22"/>
        <v>0</v>
      </c>
      <c r="BF14" s="217">
        <f t="shared" si="23"/>
        <v>0</v>
      </c>
      <c r="BG14" s="217">
        <f t="shared" si="24"/>
        <v>0</v>
      </c>
      <c r="BH14" s="279">
        <f t="shared" si="14"/>
        <v>0</v>
      </c>
      <c r="BI14" s="255">
        <f t="shared" si="37"/>
        <v>0</v>
      </c>
    </row>
    <row r="15" spans="1:61" ht="18" customHeight="1" x14ac:dyDescent="0.25">
      <c r="A15" s="97" t="s">
        <v>144</v>
      </c>
      <c r="B15" s="74" t="s">
        <v>237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0</v>
      </c>
      <c r="T15" s="141">
        <v>0</v>
      </c>
      <c r="U15" s="141">
        <v>0</v>
      </c>
      <c r="V15" s="141">
        <v>0</v>
      </c>
      <c r="W15" s="141">
        <v>0</v>
      </c>
      <c r="X15" s="141">
        <v>0</v>
      </c>
      <c r="Y15" s="141">
        <v>0</v>
      </c>
      <c r="Z15" s="141">
        <v>0</v>
      </c>
      <c r="AA15" s="141">
        <v>0</v>
      </c>
      <c r="AB15" s="141">
        <v>0</v>
      </c>
      <c r="AC15" s="141">
        <v>0</v>
      </c>
      <c r="AD15" s="141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5">
        <v>0</v>
      </c>
      <c r="AM15" s="153">
        <v>0</v>
      </c>
      <c r="AN15" s="153">
        <v>0</v>
      </c>
      <c r="AO15" s="153">
        <v>0</v>
      </c>
      <c r="AP15" s="155">
        <v>0</v>
      </c>
      <c r="AQ15" s="153">
        <v>0</v>
      </c>
      <c r="AR15" s="153">
        <v>0</v>
      </c>
      <c r="AS15" s="153">
        <v>0</v>
      </c>
      <c r="AT15" s="155">
        <v>0</v>
      </c>
      <c r="AU15" s="156">
        <v>0</v>
      </c>
      <c r="AW15" s="97" t="s">
        <v>144</v>
      </c>
      <c r="AX15" s="74" t="s">
        <v>237</v>
      </c>
      <c r="AY15" s="217">
        <f t="shared" si="16"/>
        <v>0</v>
      </c>
      <c r="AZ15" s="217">
        <f t="shared" si="17"/>
        <v>0</v>
      </c>
      <c r="BA15" s="217">
        <f t="shared" si="18"/>
        <v>0</v>
      </c>
      <c r="BB15" s="217">
        <f t="shared" si="19"/>
        <v>0</v>
      </c>
      <c r="BC15" s="217">
        <f t="shared" si="20"/>
        <v>0</v>
      </c>
      <c r="BD15" s="217">
        <f t="shared" si="21"/>
        <v>0</v>
      </c>
      <c r="BE15" s="217">
        <f t="shared" si="22"/>
        <v>0</v>
      </c>
      <c r="BF15" s="217">
        <f t="shared" si="23"/>
        <v>0</v>
      </c>
      <c r="BG15" s="217">
        <f t="shared" si="24"/>
        <v>0</v>
      </c>
      <c r="BH15" s="279">
        <f t="shared" si="14"/>
        <v>0</v>
      </c>
      <c r="BI15" s="255">
        <f t="shared" si="37"/>
        <v>0</v>
      </c>
    </row>
    <row r="16" spans="1:61" ht="18" customHeight="1" x14ac:dyDescent="0.25">
      <c r="A16" s="97" t="s">
        <v>145</v>
      </c>
      <c r="B16" s="74" t="s">
        <v>238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41">
        <v>0</v>
      </c>
      <c r="W16" s="141">
        <v>0</v>
      </c>
      <c r="X16" s="141">
        <v>0</v>
      </c>
      <c r="Y16" s="141">
        <v>0</v>
      </c>
      <c r="Z16" s="141">
        <v>0</v>
      </c>
      <c r="AA16" s="141">
        <v>0</v>
      </c>
      <c r="AB16" s="141">
        <v>0</v>
      </c>
      <c r="AC16" s="141">
        <v>0</v>
      </c>
      <c r="AD16" s="141">
        <v>0</v>
      </c>
      <c r="AE16" s="153">
        <v>0</v>
      </c>
      <c r="AF16" s="153">
        <v>0</v>
      </c>
      <c r="AG16" s="153">
        <v>0</v>
      </c>
      <c r="AH16" s="153">
        <v>0</v>
      </c>
      <c r="AI16" s="153">
        <v>0</v>
      </c>
      <c r="AJ16" s="153">
        <v>0</v>
      </c>
      <c r="AK16" s="153">
        <v>0</v>
      </c>
      <c r="AL16" s="155">
        <v>0</v>
      </c>
      <c r="AM16" s="153">
        <v>0</v>
      </c>
      <c r="AN16" s="153">
        <v>0</v>
      </c>
      <c r="AO16" s="153">
        <v>0</v>
      </c>
      <c r="AP16" s="155">
        <v>0</v>
      </c>
      <c r="AQ16" s="153">
        <v>0</v>
      </c>
      <c r="AR16" s="153">
        <v>0</v>
      </c>
      <c r="AS16" s="153">
        <v>0</v>
      </c>
      <c r="AT16" s="155">
        <v>0</v>
      </c>
      <c r="AU16" s="156">
        <v>0</v>
      </c>
      <c r="AW16" s="97" t="s">
        <v>145</v>
      </c>
      <c r="AX16" s="74" t="s">
        <v>238</v>
      </c>
      <c r="AY16" s="217">
        <f t="shared" si="16"/>
        <v>0</v>
      </c>
      <c r="AZ16" s="217">
        <f t="shared" si="17"/>
        <v>0</v>
      </c>
      <c r="BA16" s="217">
        <f t="shared" si="18"/>
        <v>0</v>
      </c>
      <c r="BB16" s="217">
        <f t="shared" si="19"/>
        <v>0</v>
      </c>
      <c r="BC16" s="217">
        <f t="shared" si="20"/>
        <v>0</v>
      </c>
      <c r="BD16" s="217">
        <f t="shared" si="21"/>
        <v>0</v>
      </c>
      <c r="BE16" s="217">
        <f t="shared" si="22"/>
        <v>0</v>
      </c>
      <c r="BF16" s="217">
        <f t="shared" si="23"/>
        <v>0</v>
      </c>
      <c r="BG16" s="217">
        <f t="shared" si="24"/>
        <v>0</v>
      </c>
      <c r="BH16" s="279">
        <f t="shared" si="14"/>
        <v>0</v>
      </c>
      <c r="BI16" s="255">
        <f t="shared" si="37"/>
        <v>0</v>
      </c>
    </row>
    <row r="17" spans="1:61" ht="18" customHeight="1" x14ac:dyDescent="0.25">
      <c r="A17" s="97" t="s">
        <v>146</v>
      </c>
      <c r="B17" s="74" t="s">
        <v>239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1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41">
        <v>0</v>
      </c>
      <c r="W17" s="141">
        <v>0</v>
      </c>
      <c r="X17" s="141">
        <v>0</v>
      </c>
      <c r="Y17" s="141">
        <v>0</v>
      </c>
      <c r="Z17" s="141">
        <v>0</v>
      </c>
      <c r="AA17" s="141">
        <v>0</v>
      </c>
      <c r="AB17" s="141">
        <v>0</v>
      </c>
      <c r="AC17" s="141">
        <v>0</v>
      </c>
      <c r="AD17" s="141">
        <v>0</v>
      </c>
      <c r="AE17" s="153">
        <v>0</v>
      </c>
      <c r="AF17" s="154">
        <v>0</v>
      </c>
      <c r="AG17" s="153">
        <v>0</v>
      </c>
      <c r="AH17" s="153">
        <v>0</v>
      </c>
      <c r="AI17" s="153">
        <v>0</v>
      </c>
      <c r="AJ17" s="153">
        <v>0</v>
      </c>
      <c r="AK17" s="153">
        <v>0</v>
      </c>
      <c r="AL17" s="155">
        <v>0</v>
      </c>
      <c r="AM17" s="153">
        <v>0</v>
      </c>
      <c r="AN17" s="153">
        <v>0</v>
      </c>
      <c r="AO17" s="153">
        <v>0</v>
      </c>
      <c r="AP17" s="155">
        <v>0</v>
      </c>
      <c r="AQ17" s="153">
        <v>0</v>
      </c>
      <c r="AR17" s="153">
        <v>0</v>
      </c>
      <c r="AS17" s="153">
        <v>0</v>
      </c>
      <c r="AT17" s="155">
        <v>0</v>
      </c>
      <c r="AU17" s="156">
        <v>0</v>
      </c>
      <c r="AW17" s="97" t="s">
        <v>146</v>
      </c>
      <c r="AX17" s="74" t="s">
        <v>239</v>
      </c>
      <c r="AY17" s="217">
        <f t="shared" si="16"/>
        <v>0</v>
      </c>
      <c r="AZ17" s="217">
        <f t="shared" si="17"/>
        <v>0</v>
      </c>
      <c r="BA17" s="217">
        <f t="shared" si="18"/>
        <v>0</v>
      </c>
      <c r="BB17" s="217">
        <f t="shared" si="19"/>
        <v>0</v>
      </c>
      <c r="BC17" s="217">
        <f t="shared" si="20"/>
        <v>0</v>
      </c>
      <c r="BD17" s="217">
        <f t="shared" si="21"/>
        <v>0</v>
      </c>
      <c r="BE17" s="217">
        <f t="shared" si="22"/>
        <v>0</v>
      </c>
      <c r="BF17" s="217">
        <f t="shared" si="23"/>
        <v>0</v>
      </c>
      <c r="BG17" s="217">
        <f t="shared" si="24"/>
        <v>0</v>
      </c>
      <c r="BH17" s="279">
        <f t="shared" si="14"/>
        <v>0</v>
      </c>
      <c r="BI17" s="255">
        <f t="shared" si="37"/>
        <v>0</v>
      </c>
    </row>
    <row r="18" spans="1:61" s="3" customFormat="1" ht="18" customHeight="1" x14ac:dyDescent="0.25">
      <c r="A18" s="97" t="s">
        <v>147</v>
      </c>
      <c r="B18" s="89" t="s">
        <v>240</v>
      </c>
      <c r="C18" s="140">
        <f>C19+C24+C25+C26+C27+C30</f>
        <v>1205264.2189999998</v>
      </c>
      <c r="D18" s="140">
        <f t="shared" ref="D18:N18" si="38">D19+D24+D25+D26+D27+D30</f>
        <v>1287719.5549999999</v>
      </c>
      <c r="E18" s="140">
        <f t="shared" si="38"/>
        <v>1691734.7768999999</v>
      </c>
      <c r="F18" s="140">
        <f t="shared" si="38"/>
        <v>1222008.9279999998</v>
      </c>
      <c r="G18" s="140">
        <f t="shared" si="38"/>
        <v>1411385.9110000003</v>
      </c>
      <c r="H18" s="140">
        <f t="shared" si="38"/>
        <v>1562118.1839999999</v>
      </c>
      <c r="I18" s="140">
        <f t="shared" si="38"/>
        <v>1685667.3769999999</v>
      </c>
      <c r="J18" s="140">
        <f t="shared" si="38"/>
        <v>1404965.1339999998</v>
      </c>
      <c r="K18" s="140">
        <f t="shared" si="38"/>
        <v>1702668.8859999999</v>
      </c>
      <c r="L18" s="140">
        <f t="shared" si="38"/>
        <v>1912063.858</v>
      </c>
      <c r="M18" s="140">
        <f t="shared" si="38"/>
        <v>1886258.298</v>
      </c>
      <c r="N18" s="140">
        <f t="shared" si="38"/>
        <v>1598219.507</v>
      </c>
      <c r="O18" s="140">
        <f t="shared" ref="O18" si="39">O19+O24+O25+O26+O27+O30</f>
        <v>1955154.9</v>
      </c>
      <c r="P18" s="140">
        <f t="shared" ref="P18" si="40">P19+P24+P25+P26+P27+P30</f>
        <v>2150808.8430000003</v>
      </c>
      <c r="Q18" s="140">
        <f t="shared" ref="Q18" si="41">Q19+Q24+Q25+Q26+Q27+Q30</f>
        <v>2631441.2739999997</v>
      </c>
      <c r="R18" s="140">
        <f t="shared" ref="R18" si="42">R19+R24+R25+R26+R27+R30</f>
        <v>2079888.8969999999</v>
      </c>
      <c r="S18" s="140">
        <f t="shared" ref="S18" si="43">S19+S24+S25+S26+S27+S30</f>
        <v>2379856.6759991525</v>
      </c>
      <c r="T18" s="140">
        <f t="shared" ref="T18" si="44">T19+T24+T25+T26+T27+T30</f>
        <v>2693829.5</v>
      </c>
      <c r="U18" s="140">
        <f t="shared" ref="U18" si="45">U19+U24+U25+U26+U27+U30</f>
        <v>3060693.9672602275</v>
      </c>
      <c r="V18" s="140">
        <f t="shared" ref="V18" si="46">V19+V24+V25+V26+V27+V30</f>
        <v>2042459.4399999997</v>
      </c>
      <c r="W18" s="140">
        <f t="shared" ref="W18" si="47">W19+W24+W25+W26+W27+W30</f>
        <v>2738034.3934297324</v>
      </c>
      <c r="X18" s="140">
        <f t="shared" ref="X18" si="48">X19+X24+X25+X26+X27+X30</f>
        <v>2863294.7164803185</v>
      </c>
      <c r="Y18" s="140">
        <f t="shared" ref="Y18" si="49">Y19+Y24+Y25+Y26+Y27+Y30</f>
        <v>3243230.9</v>
      </c>
      <c r="Z18" s="140">
        <f t="shared" ref="Z18" si="50">Z19+Z24+Z25+Z26+Z27+Z30</f>
        <v>2440448.1321441522</v>
      </c>
      <c r="AA18" s="140">
        <f t="shared" ref="AA18" si="51">AA19+AA24+AA25+AA26+AA27+AA30</f>
        <v>2690326.8000000003</v>
      </c>
      <c r="AB18" s="140">
        <f t="shared" ref="AB18" si="52">AB19+AB24+AB25+AB26+AB27+AB30</f>
        <v>1976442.9526017031</v>
      </c>
      <c r="AC18" s="140">
        <f t="shared" ref="AC18" si="53">AC19+AC24+AC25+AC26+AC27+AC30</f>
        <v>4380598.9175206292</v>
      </c>
      <c r="AD18" s="140">
        <f t="shared" ref="AD18" si="54">AD19+AD24+AD25+AD26+AD27+AD30</f>
        <v>2528090.17</v>
      </c>
      <c r="AE18" s="150">
        <f>AE19+AE24+AE25+AE26+AE27+AE30</f>
        <v>2942598.8</v>
      </c>
      <c r="AF18" s="150">
        <f t="shared" ref="AF18:AL18" si="55">AF19+AF24+AF25+AF26+AF27+AF30</f>
        <v>2863832</v>
      </c>
      <c r="AG18" s="150">
        <f t="shared" si="55"/>
        <v>3007070.115333396</v>
      </c>
      <c r="AH18" s="150">
        <f t="shared" si="55"/>
        <v>3285546.7</v>
      </c>
      <c r="AI18" s="150">
        <f t="shared" si="55"/>
        <v>3357326.9000000004</v>
      </c>
      <c r="AJ18" s="150">
        <f t="shared" si="55"/>
        <v>3511089.1999999997</v>
      </c>
      <c r="AK18" s="150">
        <f t="shared" si="55"/>
        <v>2527309.3154489268</v>
      </c>
      <c r="AL18" s="150">
        <f t="shared" si="55"/>
        <v>3490663.1499999994</v>
      </c>
      <c r="AM18" s="150">
        <f t="shared" ref="AM18:AO18" si="56">AM19+AM24+AM25+AM26+AM27+AM30</f>
        <v>3708577.96</v>
      </c>
      <c r="AN18" s="150">
        <f t="shared" si="56"/>
        <v>3695666</v>
      </c>
      <c r="AO18" s="150">
        <f t="shared" si="56"/>
        <v>2853272</v>
      </c>
      <c r="AP18" s="151">
        <f>AP19+AP24+AP25+AP26+AP27+AP30</f>
        <v>3287575</v>
      </c>
      <c r="AQ18" s="150">
        <f t="shared" ref="AQ18:AS18" si="57">AQ19+AQ24+AQ25+AQ26+AQ27+AQ30</f>
        <v>3217988.81</v>
      </c>
      <c r="AR18" s="150">
        <f t="shared" si="57"/>
        <v>2848067.9</v>
      </c>
      <c r="AS18" s="150">
        <f t="shared" si="57"/>
        <v>2544618.9370520003</v>
      </c>
      <c r="AT18" s="151">
        <f>AT19+AT24+AT25+AT26+AT27+AT30</f>
        <v>3095888.5120000001</v>
      </c>
      <c r="AU18" s="152">
        <f>AU19+AU24+AU25+AU26+AU27+AU30</f>
        <v>3250472.8250000002</v>
      </c>
      <c r="AW18" s="97" t="s">
        <v>147</v>
      </c>
      <c r="AX18" s="89" t="s">
        <v>240</v>
      </c>
      <c r="AY18" s="217">
        <f t="shared" si="16"/>
        <v>5406727.4788999995</v>
      </c>
      <c r="AZ18" s="217">
        <f t="shared" si="17"/>
        <v>6064136.6059999997</v>
      </c>
      <c r="BA18" s="217">
        <f t="shared" si="18"/>
        <v>7099210.5489999996</v>
      </c>
      <c r="BB18" s="217">
        <f t="shared" si="19"/>
        <v>8817293.9140000008</v>
      </c>
      <c r="BC18" s="217">
        <f t="shared" si="20"/>
        <v>10176839.583259379</v>
      </c>
      <c r="BD18" s="217">
        <f t="shared" si="21"/>
        <v>11285008.142054204</v>
      </c>
      <c r="BE18" s="217">
        <f t="shared" si="22"/>
        <v>11575458.840122333</v>
      </c>
      <c r="BF18" s="217">
        <f t="shared" si="23"/>
        <v>12099047.615333397</v>
      </c>
      <c r="BG18" s="217">
        <f t="shared" si="24"/>
        <v>12886388.565448925</v>
      </c>
      <c r="BH18" s="279">
        <f t="shared" si="14"/>
        <v>13545090.960000001</v>
      </c>
      <c r="BI18" s="255">
        <f t="shared" si="37"/>
        <v>11706564.159052001</v>
      </c>
    </row>
    <row r="19" spans="1:61" ht="18" customHeight="1" x14ac:dyDescent="0.25">
      <c r="A19" s="97" t="s">
        <v>148</v>
      </c>
      <c r="B19" s="74" t="s">
        <v>241</v>
      </c>
      <c r="C19" s="141">
        <f>SUM(C20:C23)</f>
        <v>485992.24300000002</v>
      </c>
      <c r="D19" s="141">
        <f t="shared" ref="D19:N19" si="58">SUM(D20:D23)</f>
        <v>518105.76300000004</v>
      </c>
      <c r="E19" s="141">
        <f t="shared" si="58"/>
        <v>529828.60399999993</v>
      </c>
      <c r="F19" s="141">
        <f t="shared" si="58"/>
        <v>499433.42000000004</v>
      </c>
      <c r="G19" s="141">
        <f t="shared" si="58"/>
        <v>599859.95500000007</v>
      </c>
      <c r="H19" s="141">
        <f t="shared" si="58"/>
        <v>645065.6669999999</v>
      </c>
      <c r="I19" s="141">
        <f t="shared" si="58"/>
        <v>658779.69200000004</v>
      </c>
      <c r="J19" s="141">
        <f t="shared" si="58"/>
        <v>579330.73</v>
      </c>
      <c r="K19" s="141">
        <f t="shared" si="58"/>
        <v>761948.42099999997</v>
      </c>
      <c r="L19" s="141">
        <f t="shared" si="58"/>
        <v>767926.00699999998</v>
      </c>
      <c r="M19" s="141">
        <f t="shared" si="58"/>
        <v>717808.96899999992</v>
      </c>
      <c r="N19" s="141">
        <f t="shared" si="58"/>
        <v>690828.826</v>
      </c>
      <c r="O19" s="141">
        <f t="shared" ref="O19" si="59">SUM(O20:O23)</f>
        <v>831987.41100000008</v>
      </c>
      <c r="P19" s="141">
        <f t="shared" ref="P19" si="60">SUM(P20:P23)</f>
        <v>873572.79900000012</v>
      </c>
      <c r="Q19" s="141">
        <f t="shared" ref="Q19" si="61">SUM(Q20:Q23)</f>
        <v>1015699.689</v>
      </c>
      <c r="R19" s="141">
        <f t="shared" ref="R19" si="62">SUM(R20:R23)</f>
        <v>821754.35900000005</v>
      </c>
      <c r="S19" s="141">
        <f t="shared" ref="S19" si="63">SUM(S20:S23)</f>
        <v>824937.20606631623</v>
      </c>
      <c r="T19" s="141">
        <f t="shared" ref="T19" si="64">SUM(T20:T23)</f>
        <v>978923.70000000007</v>
      </c>
      <c r="U19" s="141">
        <f t="shared" ref="U19" si="65">SUM(U20:U23)</f>
        <v>1121673.3081175468</v>
      </c>
      <c r="V19" s="141">
        <f t="shared" ref="V19" si="66">SUM(V20:V23)</f>
        <v>936884.99</v>
      </c>
      <c r="W19" s="141">
        <f t="shared" ref="W19" si="67">SUM(W20:W23)</f>
        <v>1268759.7</v>
      </c>
      <c r="X19" s="141">
        <f t="shared" ref="X19" si="68">SUM(X20:X23)</f>
        <v>1185437.9518544776</v>
      </c>
      <c r="Y19" s="141">
        <f t="shared" ref="Y19" si="69">SUM(Y20:Y23)</f>
        <v>1337269.5</v>
      </c>
      <c r="Z19" s="141">
        <f t="shared" ref="Z19" si="70">SUM(Z20:Z23)</f>
        <v>1196785.7</v>
      </c>
      <c r="AA19" s="141">
        <f t="shared" ref="AA19" si="71">SUM(AA20:AA23)</f>
        <v>1294105.3999999999</v>
      </c>
      <c r="AB19" s="141">
        <f t="shared" ref="AB19" si="72">SUM(AB20:AB23)</f>
        <v>794911.29115085304</v>
      </c>
      <c r="AC19" s="141">
        <f t="shared" ref="AC19" si="73">SUM(AC20:AC23)</f>
        <v>1529006.1525215891</v>
      </c>
      <c r="AD19" s="141">
        <f t="shared" ref="AD19" si="74">SUM(AD20:AD23)</f>
        <v>969164.59000000008</v>
      </c>
      <c r="AE19" s="154">
        <f>SUM(AE20:AE23)</f>
        <v>1256522.8899999999</v>
      </c>
      <c r="AF19" s="154">
        <f t="shared" ref="AF19:AL19" si="75">SUM(AF20:AF23)</f>
        <v>1568691</v>
      </c>
      <c r="AG19" s="154">
        <f t="shared" si="75"/>
        <v>1075546.6499999999</v>
      </c>
      <c r="AH19" s="154">
        <f t="shared" si="75"/>
        <v>1248813.3</v>
      </c>
      <c r="AI19" s="154">
        <f t="shared" si="75"/>
        <v>1411872.7999999998</v>
      </c>
      <c r="AJ19" s="154">
        <f t="shared" si="75"/>
        <v>1352880.7999999998</v>
      </c>
      <c r="AK19" s="154">
        <f t="shared" si="75"/>
        <v>1205502</v>
      </c>
      <c r="AL19" s="157">
        <f t="shared" si="75"/>
        <v>1231217.0999999999</v>
      </c>
      <c r="AM19" s="154">
        <f t="shared" ref="AM19:AP19" si="76">SUM(AM20:AM23)</f>
        <v>1475057</v>
      </c>
      <c r="AN19" s="154">
        <f t="shared" si="76"/>
        <v>1715465</v>
      </c>
      <c r="AO19" s="154">
        <f t="shared" si="76"/>
        <v>1178525</v>
      </c>
      <c r="AP19" s="157">
        <f t="shared" si="76"/>
        <v>1020407</v>
      </c>
      <c r="AQ19" s="154">
        <f t="shared" ref="AQ19:AT19" si="77">SUM(AQ20:AQ23)</f>
        <v>1258999.19</v>
      </c>
      <c r="AR19" s="154">
        <f t="shared" si="77"/>
        <v>985440.8</v>
      </c>
      <c r="AS19" s="154">
        <f t="shared" si="77"/>
        <v>1029815.0299999999</v>
      </c>
      <c r="AT19" s="157">
        <f t="shared" si="77"/>
        <v>1446250.28</v>
      </c>
      <c r="AU19" s="158">
        <f t="shared" ref="AU19" si="78">SUM(AU20:AU23)</f>
        <v>1269099.385</v>
      </c>
      <c r="AW19" s="97" t="s">
        <v>148</v>
      </c>
      <c r="AX19" s="74" t="s">
        <v>241</v>
      </c>
      <c r="AY19" s="217">
        <f t="shared" si="16"/>
        <v>2033360.0299999998</v>
      </c>
      <c r="AZ19" s="217">
        <f t="shared" si="17"/>
        <v>2483036.0439999998</v>
      </c>
      <c r="BA19" s="217">
        <f t="shared" si="18"/>
        <v>2938512.2229999998</v>
      </c>
      <c r="BB19" s="217">
        <f t="shared" si="19"/>
        <v>3543014.2580000004</v>
      </c>
      <c r="BC19" s="217">
        <f t="shared" si="20"/>
        <v>3862419.2041838635</v>
      </c>
      <c r="BD19" s="217">
        <f t="shared" si="21"/>
        <v>4988252.851854478</v>
      </c>
      <c r="BE19" s="217">
        <f t="shared" si="22"/>
        <v>4587187.4336724421</v>
      </c>
      <c r="BF19" s="217">
        <f t="shared" si="23"/>
        <v>5149573.84</v>
      </c>
      <c r="BG19" s="217">
        <f t="shared" si="24"/>
        <v>5201472.6999999993</v>
      </c>
      <c r="BH19" s="279">
        <f t="shared" si="14"/>
        <v>5389454</v>
      </c>
      <c r="BI19" s="255">
        <f t="shared" si="37"/>
        <v>4720505.3</v>
      </c>
    </row>
    <row r="20" spans="1:61" ht="18" customHeight="1" x14ac:dyDescent="0.25">
      <c r="A20" s="97" t="s">
        <v>149</v>
      </c>
      <c r="B20" s="74" t="s">
        <v>242</v>
      </c>
      <c r="C20" s="141">
        <v>0</v>
      </c>
      <c r="D20" s="141">
        <v>0</v>
      </c>
      <c r="E20" s="141">
        <v>0</v>
      </c>
      <c r="F20" s="141">
        <v>399937.51500000001</v>
      </c>
      <c r="G20" s="141">
        <v>483254.27300000004</v>
      </c>
      <c r="H20" s="141">
        <v>542821.21199999994</v>
      </c>
      <c r="I20" s="141">
        <v>467082.18899999995</v>
      </c>
      <c r="J20" s="141">
        <v>493396.27500000002</v>
      </c>
      <c r="K20" s="141">
        <v>644630.696</v>
      </c>
      <c r="L20" s="141">
        <v>645573.59100000001</v>
      </c>
      <c r="M20" s="141">
        <v>632604.50399999996</v>
      </c>
      <c r="N20" s="141">
        <v>666051.05700000003</v>
      </c>
      <c r="O20" s="141">
        <v>805154.15</v>
      </c>
      <c r="P20" s="141">
        <v>843137.88300000015</v>
      </c>
      <c r="Q20" s="141">
        <v>906748.18799999997</v>
      </c>
      <c r="R20" s="141">
        <v>789997.70200000005</v>
      </c>
      <c r="S20" s="141">
        <v>779287.40074533399</v>
      </c>
      <c r="T20" s="141">
        <v>944505.70000000007</v>
      </c>
      <c r="U20" s="141">
        <v>1082871.7894242168</v>
      </c>
      <c r="V20" s="141">
        <v>933067.19</v>
      </c>
      <c r="W20" s="141">
        <v>1088722.7</v>
      </c>
      <c r="X20" s="141">
        <v>1125599.4655916858</v>
      </c>
      <c r="Y20" s="141">
        <v>1333293.3999999999</v>
      </c>
      <c r="Z20" s="141">
        <v>1196785.8999999999</v>
      </c>
      <c r="AA20" s="141">
        <v>1294105.3999999999</v>
      </c>
      <c r="AB20" s="141">
        <v>794911.29115085304</v>
      </c>
      <c r="AC20" s="141">
        <v>1529006.280891899</v>
      </c>
      <c r="AD20" s="141">
        <v>969164.59000000008</v>
      </c>
      <c r="AE20" s="153">
        <v>1256522.8899999999</v>
      </c>
      <c r="AF20" s="153">
        <v>1568691</v>
      </c>
      <c r="AG20" s="153">
        <v>1075546.6499999999</v>
      </c>
      <c r="AH20" s="153">
        <v>1248813.3</v>
      </c>
      <c r="AI20" s="153">
        <v>1411872.7999999998</v>
      </c>
      <c r="AJ20" s="153">
        <v>1352880.7999999998</v>
      </c>
      <c r="AK20" s="153">
        <v>1205502</v>
      </c>
      <c r="AL20" s="155">
        <v>1231217.0999999999</v>
      </c>
      <c r="AM20" s="153">
        <v>1475057</v>
      </c>
      <c r="AN20" s="153">
        <v>1715465</v>
      </c>
      <c r="AO20" s="153">
        <v>1178525</v>
      </c>
      <c r="AP20" s="155">
        <v>1020407</v>
      </c>
      <c r="AQ20" s="153">
        <v>1258999.19</v>
      </c>
      <c r="AR20" s="153">
        <v>985440.8</v>
      </c>
      <c r="AS20" s="153">
        <v>1029815.0299999999</v>
      </c>
      <c r="AT20" s="155">
        <v>1446250.28</v>
      </c>
      <c r="AU20" s="156">
        <v>1269099.385</v>
      </c>
      <c r="AW20" s="97" t="s">
        <v>149</v>
      </c>
      <c r="AX20" s="74" t="s">
        <v>242</v>
      </c>
      <c r="AY20" s="217">
        <f t="shared" si="16"/>
        <v>399937.51500000001</v>
      </c>
      <c r="AZ20" s="217">
        <f t="shared" si="17"/>
        <v>1986553.949</v>
      </c>
      <c r="BA20" s="217">
        <f t="shared" si="18"/>
        <v>2588859.8480000002</v>
      </c>
      <c r="BB20" s="217">
        <f t="shared" si="19"/>
        <v>3345037.9230000004</v>
      </c>
      <c r="BC20" s="217">
        <f t="shared" si="20"/>
        <v>3739732.0801695506</v>
      </c>
      <c r="BD20" s="217">
        <f t="shared" si="21"/>
        <v>4744401.4655916858</v>
      </c>
      <c r="BE20" s="217">
        <f t="shared" si="22"/>
        <v>4587187.5620427523</v>
      </c>
      <c r="BF20" s="217">
        <f t="shared" si="23"/>
        <v>5149573.84</v>
      </c>
      <c r="BG20" s="217">
        <f t="shared" si="24"/>
        <v>5201472.6999999993</v>
      </c>
      <c r="BH20" s="279">
        <f t="shared" si="14"/>
        <v>5389454</v>
      </c>
      <c r="BI20" s="255">
        <f t="shared" si="37"/>
        <v>4720505.3</v>
      </c>
    </row>
    <row r="21" spans="1:61" ht="18" customHeight="1" x14ac:dyDescent="0.25">
      <c r="A21" s="97" t="s">
        <v>150</v>
      </c>
      <c r="B21" s="74" t="s">
        <v>243</v>
      </c>
      <c r="C21" s="141">
        <v>0</v>
      </c>
      <c r="D21" s="141">
        <v>0</v>
      </c>
      <c r="E21" s="141">
        <v>0</v>
      </c>
      <c r="F21" s="141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41">
        <v>0</v>
      </c>
      <c r="W21" s="141">
        <v>0</v>
      </c>
      <c r="X21" s="141">
        <v>0</v>
      </c>
      <c r="Y21" s="141">
        <v>0</v>
      </c>
      <c r="Z21" s="141">
        <v>0</v>
      </c>
      <c r="AA21" s="141">
        <v>0</v>
      </c>
      <c r="AB21" s="141">
        <v>0</v>
      </c>
      <c r="AC21" s="141">
        <v>0</v>
      </c>
      <c r="AD21" s="141">
        <v>0</v>
      </c>
      <c r="AE21" s="153">
        <v>0</v>
      </c>
      <c r="AF21" s="153">
        <v>0</v>
      </c>
      <c r="AG21" s="153">
        <v>0</v>
      </c>
      <c r="AH21" s="153">
        <v>0</v>
      </c>
      <c r="AI21" s="153">
        <v>0</v>
      </c>
      <c r="AJ21" s="153">
        <v>0</v>
      </c>
      <c r="AK21" s="153">
        <v>0</v>
      </c>
      <c r="AL21" s="155">
        <v>0</v>
      </c>
      <c r="AM21" s="153">
        <v>0</v>
      </c>
      <c r="AN21" s="153">
        <v>0</v>
      </c>
      <c r="AO21" s="153">
        <v>0</v>
      </c>
      <c r="AP21" s="155">
        <v>0</v>
      </c>
      <c r="AQ21" s="153">
        <v>0</v>
      </c>
      <c r="AR21" s="153">
        <v>0</v>
      </c>
      <c r="AS21" s="153">
        <v>0</v>
      </c>
      <c r="AT21" s="155">
        <v>0</v>
      </c>
      <c r="AU21" s="156">
        <v>0</v>
      </c>
      <c r="AW21" s="97" t="s">
        <v>150</v>
      </c>
      <c r="AX21" s="74" t="s">
        <v>243</v>
      </c>
      <c r="AY21" s="217">
        <f t="shared" si="16"/>
        <v>0</v>
      </c>
      <c r="AZ21" s="217">
        <f t="shared" si="17"/>
        <v>0</v>
      </c>
      <c r="BA21" s="217">
        <f t="shared" si="18"/>
        <v>0</v>
      </c>
      <c r="BB21" s="217">
        <f t="shared" si="19"/>
        <v>0</v>
      </c>
      <c r="BC21" s="217">
        <f t="shared" si="20"/>
        <v>0</v>
      </c>
      <c r="BD21" s="217">
        <f t="shared" si="21"/>
        <v>0</v>
      </c>
      <c r="BE21" s="217">
        <f t="shared" si="22"/>
        <v>0</v>
      </c>
      <c r="BF21" s="217">
        <f t="shared" si="23"/>
        <v>0</v>
      </c>
      <c r="BG21" s="217">
        <f t="shared" si="24"/>
        <v>0</v>
      </c>
      <c r="BH21" s="279">
        <f t="shared" si="14"/>
        <v>0</v>
      </c>
      <c r="BI21" s="255">
        <f t="shared" si="37"/>
        <v>0</v>
      </c>
    </row>
    <row r="22" spans="1:61" ht="18" customHeight="1" x14ac:dyDescent="0.25">
      <c r="A22" s="97" t="s">
        <v>151</v>
      </c>
      <c r="B22" s="74" t="s">
        <v>244</v>
      </c>
      <c r="C22" s="141">
        <v>485992.24300000002</v>
      </c>
      <c r="D22" s="141">
        <v>518105.76300000004</v>
      </c>
      <c r="E22" s="141">
        <v>529828.60399999993</v>
      </c>
      <c r="F22" s="141">
        <v>99495.904999999999</v>
      </c>
      <c r="G22" s="141">
        <v>116605.682</v>
      </c>
      <c r="H22" s="141">
        <v>102244.45499999999</v>
      </c>
      <c r="I22" s="141">
        <v>191697.50300000003</v>
      </c>
      <c r="J22" s="141">
        <v>85934.455000000002</v>
      </c>
      <c r="K22" s="141">
        <v>117317.72499999999</v>
      </c>
      <c r="L22" s="141">
        <v>122352.416</v>
      </c>
      <c r="M22" s="141">
        <v>85204.464999999997</v>
      </c>
      <c r="N22" s="141">
        <v>24777.769</v>
      </c>
      <c r="O22" s="141">
        <v>26833.261000000002</v>
      </c>
      <c r="P22" s="141">
        <v>30434.916000000001</v>
      </c>
      <c r="Q22" s="141">
        <v>108951.501</v>
      </c>
      <c r="R22" s="141">
        <v>31756.656999999999</v>
      </c>
      <c r="S22" s="141">
        <v>45649.805320982283</v>
      </c>
      <c r="T22" s="141">
        <v>34418</v>
      </c>
      <c r="U22" s="141">
        <v>38801.518693329897</v>
      </c>
      <c r="V22" s="141">
        <v>3817.7999999999997</v>
      </c>
      <c r="W22" s="141">
        <v>180037</v>
      </c>
      <c r="X22" s="141">
        <v>59838.486262791797</v>
      </c>
      <c r="Y22" s="141">
        <v>3976.1000000000004</v>
      </c>
      <c r="Z22" s="141">
        <v>-0.20000000000004547</v>
      </c>
      <c r="AA22" s="141">
        <v>0</v>
      </c>
      <c r="AB22" s="141">
        <v>0</v>
      </c>
      <c r="AC22" s="141">
        <v>-0.12837031000526622</v>
      </c>
      <c r="AD22" s="141">
        <v>0</v>
      </c>
      <c r="AE22" s="154">
        <v>0</v>
      </c>
      <c r="AF22" s="154">
        <v>0</v>
      </c>
      <c r="AG22" s="154">
        <v>0</v>
      </c>
      <c r="AH22" s="154">
        <v>0</v>
      </c>
      <c r="AI22" s="154">
        <v>0</v>
      </c>
      <c r="AJ22" s="154">
        <v>0</v>
      </c>
      <c r="AK22" s="154">
        <v>0</v>
      </c>
      <c r="AL22" s="155">
        <v>0</v>
      </c>
      <c r="AM22" s="154">
        <v>0</v>
      </c>
      <c r="AN22" s="154">
        <v>0</v>
      </c>
      <c r="AO22" s="154">
        <v>0</v>
      </c>
      <c r="AP22" s="155">
        <v>0</v>
      </c>
      <c r="AQ22" s="154">
        <v>0</v>
      </c>
      <c r="AR22" s="154">
        <v>0</v>
      </c>
      <c r="AS22" s="154">
        <v>0</v>
      </c>
      <c r="AT22" s="155">
        <v>0</v>
      </c>
      <c r="AU22" s="156">
        <v>0</v>
      </c>
      <c r="AW22" s="97" t="s">
        <v>151</v>
      </c>
      <c r="AX22" s="74" t="s">
        <v>244</v>
      </c>
      <c r="AY22" s="217">
        <f t="shared" si="16"/>
        <v>1633422.5149999999</v>
      </c>
      <c r="AZ22" s="217">
        <f t="shared" si="17"/>
        <v>496482.09500000003</v>
      </c>
      <c r="BA22" s="217">
        <f t="shared" si="18"/>
        <v>349652.375</v>
      </c>
      <c r="BB22" s="217">
        <f t="shared" si="19"/>
        <v>197976.33500000002</v>
      </c>
      <c r="BC22" s="217">
        <f t="shared" si="20"/>
        <v>122687.12401431218</v>
      </c>
      <c r="BD22" s="217">
        <f t="shared" si="21"/>
        <v>243851.38626279178</v>
      </c>
      <c r="BE22" s="217">
        <f t="shared" si="22"/>
        <v>-0.12837031000526622</v>
      </c>
      <c r="BF22" s="217">
        <f t="shared" si="23"/>
        <v>0</v>
      </c>
      <c r="BG22" s="217">
        <f t="shared" si="24"/>
        <v>0</v>
      </c>
      <c r="BH22" s="279">
        <f t="shared" si="14"/>
        <v>0</v>
      </c>
      <c r="BI22" s="255">
        <f t="shared" si="37"/>
        <v>0</v>
      </c>
    </row>
    <row r="23" spans="1:61" ht="18" customHeight="1" x14ac:dyDescent="0.25">
      <c r="A23" s="98">
        <v>11414</v>
      </c>
      <c r="B23" s="74" t="s">
        <v>386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41">
        <v>0</v>
      </c>
      <c r="W23" s="141">
        <v>0</v>
      </c>
      <c r="X23" s="141">
        <v>0</v>
      </c>
      <c r="Y23" s="141">
        <v>0</v>
      </c>
      <c r="Z23" s="141">
        <v>0</v>
      </c>
      <c r="AA23" s="141">
        <v>0</v>
      </c>
      <c r="AB23" s="141">
        <v>0</v>
      </c>
      <c r="AC23" s="141">
        <v>0</v>
      </c>
      <c r="AD23" s="141">
        <v>0</v>
      </c>
      <c r="AE23" s="153">
        <v>0</v>
      </c>
      <c r="AF23" s="153">
        <v>0</v>
      </c>
      <c r="AG23" s="153">
        <v>0</v>
      </c>
      <c r="AH23" s="153">
        <v>0</v>
      </c>
      <c r="AI23" s="153">
        <v>0</v>
      </c>
      <c r="AJ23" s="153">
        <v>0</v>
      </c>
      <c r="AK23" s="153">
        <v>0</v>
      </c>
      <c r="AL23" s="155">
        <v>0</v>
      </c>
      <c r="AM23" s="153">
        <v>0</v>
      </c>
      <c r="AN23" s="153">
        <v>0</v>
      </c>
      <c r="AO23" s="153">
        <v>0</v>
      </c>
      <c r="AP23" s="155">
        <v>0</v>
      </c>
      <c r="AQ23" s="153">
        <v>0</v>
      </c>
      <c r="AR23" s="153">
        <v>0</v>
      </c>
      <c r="AS23" s="153">
        <v>0</v>
      </c>
      <c r="AT23" s="155">
        <v>0</v>
      </c>
      <c r="AU23" s="156">
        <v>0</v>
      </c>
      <c r="AW23" s="98">
        <v>11414</v>
      </c>
      <c r="AX23" s="74" t="s">
        <v>386</v>
      </c>
      <c r="AY23" s="217">
        <f t="shared" si="16"/>
        <v>0</v>
      </c>
      <c r="AZ23" s="217">
        <f t="shared" si="17"/>
        <v>0</v>
      </c>
      <c r="BA23" s="217">
        <f t="shared" si="18"/>
        <v>0</v>
      </c>
      <c r="BB23" s="217">
        <f t="shared" si="19"/>
        <v>0</v>
      </c>
      <c r="BC23" s="217">
        <f t="shared" si="20"/>
        <v>0</v>
      </c>
      <c r="BD23" s="217">
        <f t="shared" si="21"/>
        <v>0</v>
      </c>
      <c r="BE23" s="217">
        <f t="shared" si="22"/>
        <v>0</v>
      </c>
      <c r="BF23" s="217">
        <f t="shared" si="23"/>
        <v>0</v>
      </c>
      <c r="BG23" s="217">
        <f t="shared" si="24"/>
        <v>0</v>
      </c>
      <c r="BH23" s="279">
        <f t="shared" si="14"/>
        <v>0</v>
      </c>
      <c r="BI23" s="255">
        <f t="shared" si="37"/>
        <v>0</v>
      </c>
    </row>
    <row r="24" spans="1:61" ht="18" customHeight="1" x14ac:dyDescent="0.25">
      <c r="A24" s="97" t="s">
        <v>152</v>
      </c>
      <c r="B24" s="74" t="s">
        <v>245</v>
      </c>
      <c r="C24" s="141">
        <v>460621.86199999996</v>
      </c>
      <c r="D24" s="141">
        <v>472540.30999999994</v>
      </c>
      <c r="E24" s="141">
        <v>394424.03599999996</v>
      </c>
      <c r="F24" s="141">
        <v>421004.39899999998</v>
      </c>
      <c r="G24" s="141">
        <v>490254.71600000001</v>
      </c>
      <c r="H24" s="141">
        <v>531199.85700000008</v>
      </c>
      <c r="I24" s="141">
        <v>505135.47199999995</v>
      </c>
      <c r="J24" s="141">
        <v>473242.45999999996</v>
      </c>
      <c r="K24" s="141">
        <v>670903.07799999998</v>
      </c>
      <c r="L24" s="141">
        <v>634985.64500000002</v>
      </c>
      <c r="M24" s="141">
        <v>565182.76300000004</v>
      </c>
      <c r="N24" s="141">
        <v>582383.21399999992</v>
      </c>
      <c r="O24" s="141">
        <v>712156.93200000003</v>
      </c>
      <c r="P24" s="141">
        <v>746374.5780000001</v>
      </c>
      <c r="Q24" s="141">
        <v>692796.995</v>
      </c>
      <c r="R24" s="141">
        <v>692643.64399999997</v>
      </c>
      <c r="S24" s="141">
        <v>815734.09352788143</v>
      </c>
      <c r="T24" s="141">
        <v>790995.2</v>
      </c>
      <c r="U24" s="141">
        <v>970130.78506533476</v>
      </c>
      <c r="V24" s="141">
        <v>763521.30999999994</v>
      </c>
      <c r="W24" s="141">
        <v>852789.5</v>
      </c>
      <c r="X24" s="141">
        <v>908477.63619003945</v>
      </c>
      <c r="Y24" s="141">
        <v>838229.89999999991</v>
      </c>
      <c r="Z24" s="141">
        <v>653437.19999999995</v>
      </c>
      <c r="AA24" s="141">
        <v>822474.8</v>
      </c>
      <c r="AB24" s="141">
        <v>538359.29080904496</v>
      </c>
      <c r="AC24" s="141">
        <v>1720108.815187745</v>
      </c>
      <c r="AD24" s="141">
        <v>1043364.64</v>
      </c>
      <c r="AE24" s="153">
        <v>984008.5</v>
      </c>
      <c r="AF24" s="153">
        <v>605379</v>
      </c>
      <c r="AG24" s="153">
        <v>1093978.3900000001</v>
      </c>
      <c r="AH24" s="153">
        <v>1105437.8999999999</v>
      </c>
      <c r="AI24" s="153">
        <v>1198236.9000000001</v>
      </c>
      <c r="AJ24" s="153">
        <v>1511654.8</v>
      </c>
      <c r="AK24" s="153">
        <v>719611</v>
      </c>
      <c r="AL24" s="155">
        <v>1313315.3799999999</v>
      </c>
      <c r="AM24" s="153">
        <v>1347575.87</v>
      </c>
      <c r="AN24" s="153">
        <v>1365323</v>
      </c>
      <c r="AO24" s="153">
        <v>1000567</v>
      </c>
      <c r="AP24" s="155">
        <v>1258505</v>
      </c>
      <c r="AQ24" s="153">
        <v>1104893.9100000001</v>
      </c>
      <c r="AR24" s="153">
        <v>842781.5</v>
      </c>
      <c r="AS24" s="153">
        <v>823992.16</v>
      </c>
      <c r="AT24" s="155">
        <v>829851.01</v>
      </c>
      <c r="AU24" s="156">
        <v>1328505.02</v>
      </c>
      <c r="AW24" s="97" t="s">
        <v>152</v>
      </c>
      <c r="AX24" s="74" t="s">
        <v>245</v>
      </c>
      <c r="AY24" s="217">
        <f t="shared" si="16"/>
        <v>1748590.6069999998</v>
      </c>
      <c r="AZ24" s="217">
        <f t="shared" si="17"/>
        <v>1999832.5049999999</v>
      </c>
      <c r="BA24" s="217">
        <f t="shared" si="18"/>
        <v>2453454.7000000002</v>
      </c>
      <c r="BB24" s="217">
        <f t="shared" si="19"/>
        <v>2843972.1490000002</v>
      </c>
      <c r="BC24" s="217">
        <f t="shared" si="20"/>
        <v>3340381.388593216</v>
      </c>
      <c r="BD24" s="217">
        <f t="shared" si="21"/>
        <v>3252934.2361900397</v>
      </c>
      <c r="BE24" s="217">
        <f t="shared" si="22"/>
        <v>4124307.5459967903</v>
      </c>
      <c r="BF24" s="217">
        <f t="shared" si="23"/>
        <v>3788803.79</v>
      </c>
      <c r="BG24" s="217">
        <f t="shared" si="24"/>
        <v>4742818.08</v>
      </c>
      <c r="BH24" s="279">
        <f t="shared" si="14"/>
        <v>4971970.87</v>
      </c>
      <c r="BI24" s="255">
        <f t="shared" si="37"/>
        <v>3601518.58</v>
      </c>
    </row>
    <row r="25" spans="1:61" ht="18" customHeight="1" x14ac:dyDescent="0.25">
      <c r="A25" s="97" t="s">
        <v>153</v>
      </c>
      <c r="B25" s="74" t="s">
        <v>246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41">
        <v>0</v>
      </c>
      <c r="W25" s="141">
        <v>0</v>
      </c>
      <c r="X25" s="141">
        <v>0</v>
      </c>
      <c r="Y25" s="141">
        <v>0</v>
      </c>
      <c r="Z25" s="141">
        <v>0</v>
      </c>
      <c r="AA25" s="141">
        <v>0</v>
      </c>
      <c r="AB25" s="141">
        <v>0</v>
      </c>
      <c r="AC25" s="141">
        <v>0</v>
      </c>
      <c r="AD25" s="141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5">
        <v>0</v>
      </c>
      <c r="AM25" s="153">
        <v>0</v>
      </c>
      <c r="AN25" s="153">
        <v>0</v>
      </c>
      <c r="AO25" s="153">
        <v>0</v>
      </c>
      <c r="AP25" s="155">
        <v>0</v>
      </c>
      <c r="AQ25" s="153">
        <v>0</v>
      </c>
      <c r="AR25" s="153">
        <v>0</v>
      </c>
      <c r="AS25" s="153">
        <v>0</v>
      </c>
      <c r="AT25" s="155">
        <v>0</v>
      </c>
      <c r="AU25" s="156">
        <v>0</v>
      </c>
      <c r="AW25" s="97" t="s">
        <v>153</v>
      </c>
      <c r="AX25" s="74" t="s">
        <v>246</v>
      </c>
      <c r="AY25" s="217">
        <f t="shared" si="16"/>
        <v>0</v>
      </c>
      <c r="AZ25" s="217">
        <f t="shared" si="17"/>
        <v>0</v>
      </c>
      <c r="BA25" s="217">
        <f t="shared" si="18"/>
        <v>0</v>
      </c>
      <c r="BB25" s="217">
        <f t="shared" si="19"/>
        <v>0</v>
      </c>
      <c r="BC25" s="217">
        <f t="shared" si="20"/>
        <v>0</v>
      </c>
      <c r="BD25" s="217">
        <f t="shared" si="21"/>
        <v>0</v>
      </c>
      <c r="BE25" s="217">
        <f t="shared" si="22"/>
        <v>0</v>
      </c>
      <c r="BF25" s="217">
        <f t="shared" si="23"/>
        <v>0</v>
      </c>
      <c r="BG25" s="217">
        <f t="shared" si="24"/>
        <v>0</v>
      </c>
      <c r="BH25" s="279">
        <f t="shared" si="14"/>
        <v>0</v>
      </c>
      <c r="BI25" s="255">
        <f t="shared" si="37"/>
        <v>0</v>
      </c>
    </row>
    <row r="26" spans="1:61" ht="18" customHeight="1" x14ac:dyDescent="0.25">
      <c r="A26" s="97" t="s">
        <v>154</v>
      </c>
      <c r="B26" s="74" t="s">
        <v>247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53">
        <v>0</v>
      </c>
      <c r="AF26" s="153">
        <v>0</v>
      </c>
      <c r="AG26" s="153">
        <v>0</v>
      </c>
      <c r="AH26" s="153">
        <v>0</v>
      </c>
      <c r="AI26" s="153">
        <v>0</v>
      </c>
      <c r="AJ26" s="153">
        <v>0</v>
      </c>
      <c r="AK26" s="153">
        <v>0</v>
      </c>
      <c r="AL26" s="155">
        <v>0</v>
      </c>
      <c r="AM26" s="153">
        <v>0</v>
      </c>
      <c r="AN26" s="153">
        <v>0</v>
      </c>
      <c r="AO26" s="153">
        <v>0</v>
      </c>
      <c r="AP26" s="155">
        <v>0</v>
      </c>
      <c r="AQ26" s="153">
        <v>0</v>
      </c>
      <c r="AR26" s="153">
        <v>0</v>
      </c>
      <c r="AS26" s="153">
        <v>0</v>
      </c>
      <c r="AT26" s="155">
        <v>0</v>
      </c>
      <c r="AU26" s="156">
        <v>0</v>
      </c>
      <c r="AW26" s="97" t="s">
        <v>154</v>
      </c>
      <c r="AX26" s="74" t="s">
        <v>247</v>
      </c>
      <c r="AY26" s="217">
        <f t="shared" si="16"/>
        <v>0</v>
      </c>
      <c r="AZ26" s="217">
        <f t="shared" si="17"/>
        <v>0</v>
      </c>
      <c r="BA26" s="217">
        <f t="shared" si="18"/>
        <v>0</v>
      </c>
      <c r="BB26" s="217">
        <f t="shared" si="19"/>
        <v>0</v>
      </c>
      <c r="BC26" s="217">
        <f t="shared" si="20"/>
        <v>0</v>
      </c>
      <c r="BD26" s="217">
        <f t="shared" si="21"/>
        <v>0</v>
      </c>
      <c r="BE26" s="217">
        <f t="shared" si="22"/>
        <v>0</v>
      </c>
      <c r="BF26" s="217">
        <f t="shared" si="23"/>
        <v>0</v>
      </c>
      <c r="BG26" s="217">
        <f t="shared" si="24"/>
        <v>0</v>
      </c>
      <c r="BH26" s="279">
        <f t="shared" si="14"/>
        <v>0</v>
      </c>
      <c r="BI26" s="255">
        <f t="shared" si="37"/>
        <v>0</v>
      </c>
    </row>
    <row r="27" spans="1:61" ht="18" customHeight="1" x14ac:dyDescent="0.25">
      <c r="A27" s="97" t="s">
        <v>155</v>
      </c>
      <c r="B27" s="74" t="s">
        <v>248</v>
      </c>
      <c r="C27" s="141">
        <f>C28+C29</f>
        <v>144842.951</v>
      </c>
      <c r="D27" s="141">
        <f t="shared" ref="D27:N27" si="79">D28+D29</f>
        <v>143785.73199999999</v>
      </c>
      <c r="E27" s="141">
        <f t="shared" si="79"/>
        <v>570318.65989999997</v>
      </c>
      <c r="F27" s="141">
        <f t="shared" si="79"/>
        <v>113153.91800000001</v>
      </c>
      <c r="G27" s="141">
        <f t="shared" si="79"/>
        <v>180652.08600000001</v>
      </c>
      <c r="H27" s="141">
        <f t="shared" si="79"/>
        <v>165362.42099999997</v>
      </c>
      <c r="I27" s="141">
        <f t="shared" si="79"/>
        <v>349069.89899999998</v>
      </c>
      <c r="J27" s="141">
        <f t="shared" si="79"/>
        <v>109094.68399999999</v>
      </c>
      <c r="K27" s="141">
        <f t="shared" si="79"/>
        <v>118898.83800000002</v>
      </c>
      <c r="L27" s="141">
        <f t="shared" si="79"/>
        <v>228932.58800000002</v>
      </c>
      <c r="M27" s="141">
        <f t="shared" si="79"/>
        <v>393494.12</v>
      </c>
      <c r="N27" s="141">
        <f t="shared" si="79"/>
        <v>141429.12900000002</v>
      </c>
      <c r="O27" s="141">
        <f t="shared" ref="O27" si="80">O28+O29</f>
        <v>167593.43700000001</v>
      </c>
      <c r="P27" s="141">
        <f t="shared" ref="P27" si="81">P28+P29</f>
        <v>314854.96799999999</v>
      </c>
      <c r="Q27" s="141">
        <f t="shared" ref="Q27" si="82">Q28+Q29</f>
        <v>654392.43900000001</v>
      </c>
      <c r="R27" s="141">
        <f t="shared" ref="R27" si="83">R28+R29</f>
        <v>348149.29800000001</v>
      </c>
      <c r="S27" s="141">
        <f t="shared" ref="S27" si="84">S28+S29</f>
        <v>297016.21035664354</v>
      </c>
      <c r="T27" s="141">
        <f t="shared" ref="T27" si="85">T28+T29</f>
        <v>573821</v>
      </c>
      <c r="U27" s="141">
        <f t="shared" ref="U27" si="86">U28+U29</f>
        <v>658377.27207734622</v>
      </c>
      <c r="V27" s="141">
        <f t="shared" ref="V27" si="87">V28+V29</f>
        <v>211921.95</v>
      </c>
      <c r="W27" s="141">
        <f t="shared" ref="W27" si="88">W28+W29</f>
        <v>397114.5312942348</v>
      </c>
      <c r="X27" s="141">
        <f t="shared" ref="X27" si="89">X28+X29</f>
        <v>463034.12843580102</v>
      </c>
      <c r="Y27" s="141">
        <f t="shared" ref="Y27" si="90">Y28+Y29</f>
        <v>781567.1</v>
      </c>
      <c r="Z27" s="141">
        <f t="shared" ref="Z27" si="91">Z28+Z29</f>
        <v>403352.03214415209</v>
      </c>
      <c r="AA27" s="141">
        <f t="shared" ref="AA27" si="92">AA28+AA29</f>
        <v>363108.4</v>
      </c>
      <c r="AB27" s="141">
        <f t="shared" ref="AB27" si="93">AB28+AB29</f>
        <v>476241.83329275798</v>
      </c>
      <c r="AC27" s="141">
        <f t="shared" ref="AC27:AD27" si="94">AC28+AC29</f>
        <v>827524.70151220832</v>
      </c>
      <c r="AD27" s="141">
        <f t="shared" si="94"/>
        <v>360976.94</v>
      </c>
      <c r="AE27" s="154">
        <f>AE28+AE29</f>
        <v>465162.41000000003</v>
      </c>
      <c r="AF27" s="154">
        <f t="shared" ref="AF27:AL27" si="95">AF28+AF29</f>
        <v>466445</v>
      </c>
      <c r="AG27" s="154">
        <f t="shared" si="95"/>
        <v>534486.94771118648</v>
      </c>
      <c r="AH27" s="154">
        <f t="shared" si="95"/>
        <v>713986.8</v>
      </c>
      <c r="AI27" s="154">
        <f t="shared" si="95"/>
        <v>495265.19999999995</v>
      </c>
      <c r="AJ27" s="154">
        <f t="shared" si="95"/>
        <v>354841.59999999998</v>
      </c>
      <c r="AK27" s="154">
        <f t="shared" si="95"/>
        <v>368637.00745044701</v>
      </c>
      <c r="AL27" s="157">
        <f t="shared" si="95"/>
        <v>663914.67000000004</v>
      </c>
      <c r="AM27" s="154">
        <f t="shared" ref="AM27:AP27" si="96">AM28+AM29</f>
        <v>595407.1</v>
      </c>
      <c r="AN27" s="154">
        <f t="shared" si="96"/>
        <v>401725</v>
      </c>
      <c r="AO27" s="154">
        <f>AO28+AO29</f>
        <v>367764</v>
      </c>
      <c r="AP27" s="157">
        <f t="shared" si="96"/>
        <v>660594</v>
      </c>
      <c r="AQ27" s="154">
        <f t="shared" ref="AQ27:AR27" si="97">AQ28+AQ29</f>
        <v>637726.89999999991</v>
      </c>
      <c r="AR27" s="154">
        <f t="shared" si="97"/>
        <v>741133.6</v>
      </c>
      <c r="AS27" s="154">
        <f>AS28+AS29</f>
        <v>529668.31238300004</v>
      </c>
      <c r="AT27" s="157">
        <f t="shared" ref="AT27:AU27" si="98">AT28+AT29</f>
        <v>594147.45200000005</v>
      </c>
      <c r="AU27" s="158">
        <f t="shared" si="98"/>
        <v>410249.41</v>
      </c>
      <c r="AW27" s="97" t="s">
        <v>155</v>
      </c>
      <c r="AX27" s="74" t="s">
        <v>248</v>
      </c>
      <c r="AY27" s="217">
        <f t="shared" si="16"/>
        <v>972101.26089999988</v>
      </c>
      <c r="AZ27" s="217">
        <f t="shared" si="17"/>
        <v>804179.09</v>
      </c>
      <c r="BA27" s="217">
        <f t="shared" si="18"/>
        <v>882754.67500000005</v>
      </c>
      <c r="BB27" s="217">
        <f t="shared" si="19"/>
        <v>1484990.142</v>
      </c>
      <c r="BC27" s="217">
        <f t="shared" si="20"/>
        <v>1741136.4324339896</v>
      </c>
      <c r="BD27" s="217">
        <f t="shared" si="21"/>
        <v>2045067.791874188</v>
      </c>
      <c r="BE27" s="217">
        <f t="shared" si="22"/>
        <v>2027851.8748049662</v>
      </c>
      <c r="BF27" s="217">
        <f t="shared" si="23"/>
        <v>2180081.1577111864</v>
      </c>
      <c r="BG27" s="217">
        <f t="shared" si="24"/>
        <v>1882658.4774504472</v>
      </c>
      <c r="BH27" s="279">
        <f t="shared" si="14"/>
        <v>2025490.1</v>
      </c>
      <c r="BI27" s="255">
        <f t="shared" si="37"/>
        <v>2502676.2643830003</v>
      </c>
    </row>
    <row r="28" spans="1:61" ht="18" customHeight="1" x14ac:dyDescent="0.25">
      <c r="A28" s="97" t="s">
        <v>156</v>
      </c>
      <c r="B28" s="75" t="s">
        <v>249</v>
      </c>
      <c r="C28" s="142">
        <v>0</v>
      </c>
      <c r="D28" s="142">
        <v>0</v>
      </c>
      <c r="E28" s="142">
        <v>0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0</v>
      </c>
      <c r="T28" s="142">
        <v>0</v>
      </c>
      <c r="U28" s="142">
        <v>0</v>
      </c>
      <c r="V28" s="142">
        <v>0</v>
      </c>
      <c r="W28" s="142">
        <v>0</v>
      </c>
      <c r="X28" s="142">
        <v>0</v>
      </c>
      <c r="Y28" s="142">
        <v>0</v>
      </c>
      <c r="Z28" s="142">
        <v>0</v>
      </c>
      <c r="AA28" s="142">
        <v>0</v>
      </c>
      <c r="AB28" s="142">
        <v>0</v>
      </c>
      <c r="AC28" s="142">
        <v>0</v>
      </c>
      <c r="AD28" s="142">
        <v>0</v>
      </c>
      <c r="AE28" s="154">
        <v>0</v>
      </c>
      <c r="AF28" s="154">
        <v>0</v>
      </c>
      <c r="AG28" s="154">
        <v>0</v>
      </c>
      <c r="AH28" s="154">
        <v>0</v>
      </c>
      <c r="AI28" s="154">
        <v>0</v>
      </c>
      <c r="AJ28" s="154">
        <v>0</v>
      </c>
      <c r="AK28" s="154">
        <v>0</v>
      </c>
      <c r="AL28" s="157">
        <v>0</v>
      </c>
      <c r="AM28" s="154">
        <v>0</v>
      </c>
      <c r="AN28" s="154">
        <v>0</v>
      </c>
      <c r="AO28" s="154">
        <v>0</v>
      </c>
      <c r="AP28" s="157">
        <v>0</v>
      </c>
      <c r="AQ28" s="154">
        <v>0</v>
      </c>
      <c r="AR28" s="154">
        <v>0</v>
      </c>
      <c r="AS28" s="154">
        <v>0</v>
      </c>
      <c r="AT28" s="157">
        <v>0</v>
      </c>
      <c r="AU28" s="158">
        <v>0</v>
      </c>
      <c r="AW28" s="97" t="s">
        <v>156</v>
      </c>
      <c r="AX28" s="74" t="s">
        <v>249</v>
      </c>
      <c r="AY28" s="217">
        <f t="shared" si="16"/>
        <v>0</v>
      </c>
      <c r="AZ28" s="217">
        <f t="shared" si="17"/>
        <v>0</v>
      </c>
      <c r="BA28" s="217">
        <f t="shared" si="18"/>
        <v>0</v>
      </c>
      <c r="BB28" s="217">
        <f t="shared" si="19"/>
        <v>0</v>
      </c>
      <c r="BC28" s="217">
        <f t="shared" si="20"/>
        <v>0</v>
      </c>
      <c r="BD28" s="217">
        <f t="shared" si="21"/>
        <v>0</v>
      </c>
      <c r="BE28" s="217">
        <f t="shared" si="22"/>
        <v>0</v>
      </c>
      <c r="BF28" s="217">
        <f t="shared" si="23"/>
        <v>0</v>
      </c>
      <c r="BG28" s="217">
        <f t="shared" si="24"/>
        <v>0</v>
      </c>
      <c r="BH28" s="279">
        <f t="shared" si="14"/>
        <v>0</v>
      </c>
      <c r="BI28" s="255">
        <f t="shared" si="37"/>
        <v>0</v>
      </c>
    </row>
    <row r="29" spans="1:61" ht="18" customHeight="1" x14ac:dyDescent="0.25">
      <c r="A29" s="97" t="s">
        <v>157</v>
      </c>
      <c r="B29" s="75" t="s">
        <v>250</v>
      </c>
      <c r="C29" s="142">
        <v>144842.951</v>
      </c>
      <c r="D29" s="142">
        <v>143785.73199999999</v>
      </c>
      <c r="E29" s="142">
        <v>570318.65989999997</v>
      </c>
      <c r="F29" s="142">
        <v>113153.91800000001</v>
      </c>
      <c r="G29" s="142">
        <v>180652.08600000001</v>
      </c>
      <c r="H29" s="142">
        <v>165362.42099999997</v>
      </c>
      <c r="I29" s="142">
        <v>349069.89899999998</v>
      </c>
      <c r="J29" s="142">
        <v>109094.68399999999</v>
      </c>
      <c r="K29" s="142">
        <v>118898.83800000002</v>
      </c>
      <c r="L29" s="142">
        <v>228932.58800000002</v>
      </c>
      <c r="M29" s="142">
        <v>393494.12</v>
      </c>
      <c r="N29" s="142">
        <v>141429.12900000002</v>
      </c>
      <c r="O29" s="142">
        <v>167593.43700000001</v>
      </c>
      <c r="P29" s="142">
        <v>314854.96799999999</v>
      </c>
      <c r="Q29" s="142">
        <v>654392.43900000001</v>
      </c>
      <c r="R29" s="142">
        <v>348149.29800000001</v>
      </c>
      <c r="S29" s="142">
        <v>297016.21035664354</v>
      </c>
      <c r="T29" s="142">
        <v>573821</v>
      </c>
      <c r="U29" s="142">
        <v>658377.27207734622</v>
      </c>
      <c r="V29" s="142">
        <v>211921.95</v>
      </c>
      <c r="W29" s="142">
        <v>397114.5312942348</v>
      </c>
      <c r="X29" s="142">
        <v>463034.12843580102</v>
      </c>
      <c r="Y29" s="142">
        <v>781567.1</v>
      </c>
      <c r="Z29" s="142">
        <v>403352.03214415209</v>
      </c>
      <c r="AA29" s="142">
        <v>363108.4</v>
      </c>
      <c r="AB29" s="142">
        <v>476241.83329275798</v>
      </c>
      <c r="AC29" s="142">
        <v>827524.70151220832</v>
      </c>
      <c r="AD29" s="142">
        <v>360976.94</v>
      </c>
      <c r="AE29" s="154">
        <v>465162.41000000003</v>
      </c>
      <c r="AF29" s="154">
        <v>466445</v>
      </c>
      <c r="AG29" s="154">
        <v>534486.94771118648</v>
      </c>
      <c r="AH29" s="154">
        <v>713986.8</v>
      </c>
      <c r="AI29" s="154">
        <v>495265.19999999995</v>
      </c>
      <c r="AJ29" s="154">
        <v>354841.59999999998</v>
      </c>
      <c r="AK29" s="154">
        <v>368637.00745044701</v>
      </c>
      <c r="AL29" s="157">
        <v>663914.67000000004</v>
      </c>
      <c r="AM29" s="154">
        <v>595407.1</v>
      </c>
      <c r="AN29" s="154">
        <v>401725</v>
      </c>
      <c r="AO29" s="154">
        <v>367764</v>
      </c>
      <c r="AP29" s="157">
        <v>660594</v>
      </c>
      <c r="AQ29" s="154">
        <v>637726.89999999991</v>
      </c>
      <c r="AR29" s="154">
        <v>741133.6</v>
      </c>
      <c r="AS29" s="154">
        <v>529668.31238300004</v>
      </c>
      <c r="AT29" s="157">
        <v>594147.45200000005</v>
      </c>
      <c r="AU29" s="158">
        <v>410249.41</v>
      </c>
      <c r="AW29" s="97" t="s">
        <v>157</v>
      </c>
      <c r="AX29" s="74" t="s">
        <v>250</v>
      </c>
      <c r="AY29" s="217">
        <f t="shared" si="16"/>
        <v>972101.26089999988</v>
      </c>
      <c r="AZ29" s="217">
        <f t="shared" si="17"/>
        <v>804179.09</v>
      </c>
      <c r="BA29" s="217">
        <f t="shared" si="18"/>
        <v>882754.67500000005</v>
      </c>
      <c r="BB29" s="217">
        <f t="shared" si="19"/>
        <v>1484990.142</v>
      </c>
      <c r="BC29" s="217">
        <f t="shared" si="20"/>
        <v>1741136.4324339896</v>
      </c>
      <c r="BD29" s="217">
        <f t="shared" si="21"/>
        <v>2045067.791874188</v>
      </c>
      <c r="BE29" s="217">
        <f t="shared" si="22"/>
        <v>2027851.8748049662</v>
      </c>
      <c r="BF29" s="217">
        <f t="shared" si="23"/>
        <v>2180081.1577111864</v>
      </c>
      <c r="BG29" s="217">
        <f t="shared" si="24"/>
        <v>1882658.4774504472</v>
      </c>
      <c r="BH29" s="279">
        <f>AM29+AN29+AO29+AP29</f>
        <v>2025490.1</v>
      </c>
      <c r="BI29" s="255">
        <f t="shared" si="37"/>
        <v>2502676.2643830003</v>
      </c>
    </row>
    <row r="30" spans="1:61" ht="18" customHeight="1" x14ac:dyDescent="0.25">
      <c r="A30" s="97" t="s">
        <v>158</v>
      </c>
      <c r="B30" s="74" t="s">
        <v>251</v>
      </c>
      <c r="C30" s="141">
        <v>113807.16299999999</v>
      </c>
      <c r="D30" s="141">
        <v>153287.75</v>
      </c>
      <c r="E30" s="141">
        <v>197163.47700000001</v>
      </c>
      <c r="F30" s="141">
        <v>188417.19099999999</v>
      </c>
      <c r="G30" s="141">
        <v>140619.15399999998</v>
      </c>
      <c r="H30" s="141">
        <v>220490.239</v>
      </c>
      <c r="I30" s="141">
        <v>172682.31399999998</v>
      </c>
      <c r="J30" s="141">
        <v>243297.26</v>
      </c>
      <c r="K30" s="141">
        <v>150918.549</v>
      </c>
      <c r="L30" s="141">
        <v>280219.61800000002</v>
      </c>
      <c r="M30" s="141">
        <v>209772.44600000003</v>
      </c>
      <c r="N30" s="141">
        <v>183578.33800000002</v>
      </c>
      <c r="O30" s="141">
        <v>243417.12</v>
      </c>
      <c r="P30" s="141">
        <v>216006.49800000002</v>
      </c>
      <c r="Q30" s="141">
        <v>268552.15100000001</v>
      </c>
      <c r="R30" s="141">
        <v>217341.59599999999</v>
      </c>
      <c r="S30" s="141">
        <v>442169.16604831128</v>
      </c>
      <c r="T30" s="141">
        <v>350089.6</v>
      </c>
      <c r="U30" s="141">
        <v>310512.60200000001</v>
      </c>
      <c r="V30" s="141">
        <v>130131.19</v>
      </c>
      <c r="W30" s="141">
        <v>219370.66213549711</v>
      </c>
      <c r="X30" s="141">
        <v>306345</v>
      </c>
      <c r="Y30" s="141">
        <v>286164.40000000002</v>
      </c>
      <c r="Z30" s="141">
        <v>186873.2</v>
      </c>
      <c r="AA30" s="141">
        <v>210638.2</v>
      </c>
      <c r="AB30" s="141">
        <v>166930.53734904699</v>
      </c>
      <c r="AC30" s="141">
        <v>303959.24829908682</v>
      </c>
      <c r="AD30" s="141">
        <v>154584</v>
      </c>
      <c r="AE30" s="154">
        <v>236905</v>
      </c>
      <c r="AF30" s="154">
        <v>223317</v>
      </c>
      <c r="AG30" s="154">
        <v>303058.12762220966</v>
      </c>
      <c r="AH30" s="154">
        <v>217308.7</v>
      </c>
      <c r="AI30" s="154">
        <v>251952</v>
      </c>
      <c r="AJ30" s="154">
        <v>291712</v>
      </c>
      <c r="AK30" s="154">
        <v>233559.30799847993</v>
      </c>
      <c r="AL30" s="157">
        <v>282216</v>
      </c>
      <c r="AM30" s="154">
        <v>290537.99</v>
      </c>
      <c r="AN30" s="154">
        <v>213153</v>
      </c>
      <c r="AO30" s="154">
        <v>306416</v>
      </c>
      <c r="AP30" s="157">
        <v>348069</v>
      </c>
      <c r="AQ30" s="154">
        <v>216368.81</v>
      </c>
      <c r="AR30" s="154">
        <v>278712</v>
      </c>
      <c r="AS30" s="154">
        <v>161143.43466900001</v>
      </c>
      <c r="AT30" s="157">
        <v>225639.77000000002</v>
      </c>
      <c r="AU30" s="158">
        <v>242619.01</v>
      </c>
      <c r="AW30" s="97" t="s">
        <v>158</v>
      </c>
      <c r="AX30" s="74" t="s">
        <v>251</v>
      </c>
      <c r="AY30" s="217">
        <f t="shared" si="16"/>
        <v>652675.58100000001</v>
      </c>
      <c r="AZ30" s="217">
        <f t="shared" si="17"/>
        <v>777088.96699999995</v>
      </c>
      <c r="BA30" s="217">
        <f t="shared" si="18"/>
        <v>824488.951</v>
      </c>
      <c r="BB30" s="217">
        <f t="shared" si="19"/>
        <v>945317.36500000011</v>
      </c>
      <c r="BC30" s="217">
        <f t="shared" si="20"/>
        <v>1232902.5580483112</v>
      </c>
      <c r="BD30" s="217">
        <f t="shared" si="21"/>
        <v>998753.26213549706</v>
      </c>
      <c r="BE30" s="217">
        <f t="shared" si="22"/>
        <v>836111.98564813379</v>
      </c>
      <c r="BF30" s="217">
        <f t="shared" si="23"/>
        <v>980588.82762220968</v>
      </c>
      <c r="BG30" s="217">
        <f t="shared" si="24"/>
        <v>1059439.3079984798</v>
      </c>
      <c r="BH30" s="279">
        <f t="shared" si="14"/>
        <v>1158175.99</v>
      </c>
      <c r="BI30" s="255">
        <f t="shared" si="37"/>
        <v>881864.01466900005</v>
      </c>
    </row>
    <row r="31" spans="1:61" s="3" customFormat="1" ht="18" customHeight="1" x14ac:dyDescent="0.25">
      <c r="A31" s="97" t="s">
        <v>159</v>
      </c>
      <c r="B31" s="89" t="s">
        <v>252</v>
      </c>
      <c r="C31" s="140">
        <f>SUM(C32:C37)</f>
        <v>222367.038</v>
      </c>
      <c r="D31" s="140">
        <f t="shared" ref="D31:S31" si="99">SUM(D32:D37)</f>
        <v>240550.54599999997</v>
      </c>
      <c r="E31" s="140">
        <f t="shared" si="99"/>
        <v>230077.42499999999</v>
      </c>
      <c r="F31" s="140">
        <f t="shared" si="99"/>
        <v>232733.36500000002</v>
      </c>
      <c r="G31" s="140">
        <f t="shared" si="99"/>
        <v>256691.34100000001</v>
      </c>
      <c r="H31" s="140">
        <f t="shared" si="99"/>
        <v>303553.538</v>
      </c>
      <c r="I31" s="140">
        <f t="shared" si="99"/>
        <v>286727.74900000001</v>
      </c>
      <c r="J31" s="140">
        <f t="shared" si="99"/>
        <v>245305.59999999998</v>
      </c>
      <c r="K31" s="140">
        <f t="shared" si="99"/>
        <v>303244.92700000003</v>
      </c>
      <c r="L31" s="140">
        <f t="shared" si="99"/>
        <v>294055.08799999999</v>
      </c>
      <c r="M31" s="140">
        <f t="shared" si="99"/>
        <v>309797.13499999995</v>
      </c>
      <c r="N31" s="140">
        <f t="shared" si="99"/>
        <v>266923.565</v>
      </c>
      <c r="O31" s="140">
        <f t="shared" si="99"/>
        <v>313876.10200000001</v>
      </c>
      <c r="P31" s="140">
        <f t="shared" si="99"/>
        <v>335078.56699999998</v>
      </c>
      <c r="Q31" s="140">
        <f t="shared" si="99"/>
        <v>380875.30300000001</v>
      </c>
      <c r="R31" s="140">
        <f t="shared" si="99"/>
        <v>380026</v>
      </c>
      <c r="S31" s="140">
        <f t="shared" si="99"/>
        <v>452343.49999999994</v>
      </c>
      <c r="T31" s="140">
        <f t="shared" ref="T31" si="100">SUM(T32:T37)</f>
        <v>427849.80000000005</v>
      </c>
      <c r="U31" s="140">
        <f t="shared" ref="U31" si="101">SUM(U32:U37)</f>
        <v>397462.1</v>
      </c>
      <c r="V31" s="140">
        <f t="shared" ref="V31" si="102">SUM(V32:V37)</f>
        <v>418360.13</v>
      </c>
      <c r="W31" s="140">
        <f t="shared" ref="W31" si="103">SUM(W32:W37)</f>
        <v>404362.6</v>
      </c>
      <c r="X31" s="140">
        <f t="shared" ref="X31" si="104">SUM(X32:X37)</f>
        <v>444225.51092189102</v>
      </c>
      <c r="Y31" s="140">
        <f t="shared" ref="Y31" si="105">SUM(Y32:Y37)</f>
        <v>319426.2</v>
      </c>
      <c r="Z31" s="140">
        <f t="shared" ref="Z31" si="106">SUM(Z32:Z37)</f>
        <v>419271.2</v>
      </c>
      <c r="AA31" s="140">
        <f t="shared" ref="AA31" si="107">SUM(AA32:AA37)</f>
        <v>316099.20000000001</v>
      </c>
      <c r="AB31" s="140">
        <f t="shared" ref="AB31" si="108">SUM(AB32:AB37)</f>
        <v>281432.06501407863</v>
      </c>
      <c r="AC31" s="140">
        <f t="shared" ref="AC31" si="109">SUM(AC32:AC37)</f>
        <v>777615.2</v>
      </c>
      <c r="AD31" s="140">
        <f t="shared" ref="AD31" si="110">SUM(AD32:AD37)</f>
        <v>229251.96999999997</v>
      </c>
      <c r="AE31" s="150">
        <f>SUM(AE32:AE37)</f>
        <v>275995.21999999997</v>
      </c>
      <c r="AF31" s="150">
        <f t="shared" ref="AF31:AL31" si="111">SUM(AF32:AF37)</f>
        <v>462714</v>
      </c>
      <c r="AG31" s="150">
        <f t="shared" si="111"/>
        <v>578496.71199999994</v>
      </c>
      <c r="AH31" s="150">
        <f t="shared" si="111"/>
        <v>255098.5</v>
      </c>
      <c r="AI31" s="150">
        <f t="shared" si="111"/>
        <v>292691</v>
      </c>
      <c r="AJ31" s="150">
        <f t="shared" si="111"/>
        <v>220741.60000000003</v>
      </c>
      <c r="AK31" s="150">
        <f t="shared" si="111"/>
        <v>232796</v>
      </c>
      <c r="AL31" s="151">
        <f t="shared" si="111"/>
        <v>350823.00000000006</v>
      </c>
      <c r="AM31" s="150">
        <f t="shared" ref="AM31:AO31" si="112">SUM(AM32:AM37)</f>
        <v>262978.3</v>
      </c>
      <c r="AN31" s="150">
        <f t="shared" si="112"/>
        <v>368557</v>
      </c>
      <c r="AO31" s="150">
        <f t="shared" si="112"/>
        <v>168302</v>
      </c>
      <c r="AP31" s="151">
        <f>SUM(AP32:AP37)</f>
        <v>212209</v>
      </c>
      <c r="AQ31" s="150">
        <f t="shared" ref="AQ31:AS31" si="113">SUM(AQ32:AQ37)</f>
        <v>295207.89999999997</v>
      </c>
      <c r="AR31" s="150">
        <f t="shared" si="113"/>
        <v>245460.2</v>
      </c>
      <c r="AS31" s="150">
        <f t="shared" si="113"/>
        <v>266633.81120000005</v>
      </c>
      <c r="AT31" s="151">
        <f>SUM(AT32:AT37)</f>
        <v>277552.61399999994</v>
      </c>
      <c r="AU31" s="152">
        <f>SUM(AU32:AU37)</f>
        <v>478992.95999999996</v>
      </c>
      <c r="AW31" s="97" t="s">
        <v>159</v>
      </c>
      <c r="AX31" s="89" t="s">
        <v>252</v>
      </c>
      <c r="AY31" s="217">
        <f t="shared" si="16"/>
        <v>925728.37399999995</v>
      </c>
      <c r="AZ31" s="217">
        <f t="shared" si="17"/>
        <v>1092278.2280000001</v>
      </c>
      <c r="BA31" s="217">
        <f t="shared" si="18"/>
        <v>1174020.7149999999</v>
      </c>
      <c r="BB31" s="217">
        <f t="shared" si="19"/>
        <v>1409855.9720000001</v>
      </c>
      <c r="BC31" s="217">
        <f t="shared" si="20"/>
        <v>1696015.5299999998</v>
      </c>
      <c r="BD31" s="217">
        <f t="shared" si="21"/>
        <v>1587285.5109218908</v>
      </c>
      <c r="BE31" s="217">
        <f t="shared" si="22"/>
        <v>1604398.4350140786</v>
      </c>
      <c r="BF31" s="217">
        <f t="shared" si="23"/>
        <v>1572304.432</v>
      </c>
      <c r="BG31" s="217">
        <f t="shared" si="24"/>
        <v>1097051.6000000001</v>
      </c>
      <c r="BH31" s="279">
        <f t="shared" si="14"/>
        <v>1012046.3</v>
      </c>
      <c r="BI31" s="255">
        <f t="shared" si="37"/>
        <v>1084854.5252</v>
      </c>
    </row>
    <row r="32" spans="1:61" ht="18" customHeight="1" x14ac:dyDescent="0.25">
      <c r="A32" s="97" t="s">
        <v>160</v>
      </c>
      <c r="B32" s="74" t="s">
        <v>253</v>
      </c>
      <c r="C32" s="141">
        <v>211661.31899999999</v>
      </c>
      <c r="D32" s="141">
        <v>220644.84399999998</v>
      </c>
      <c r="E32" s="141">
        <v>211555.08199999999</v>
      </c>
      <c r="F32" s="141">
        <v>211591.48100000003</v>
      </c>
      <c r="G32" s="141">
        <v>232112.25300000003</v>
      </c>
      <c r="H32" s="141">
        <v>265836.84299999999</v>
      </c>
      <c r="I32" s="141">
        <v>255086.111</v>
      </c>
      <c r="J32" s="141">
        <v>220272.8</v>
      </c>
      <c r="K32" s="141">
        <v>277968.484</v>
      </c>
      <c r="L32" s="141">
        <v>264535.09100000001</v>
      </c>
      <c r="M32" s="141">
        <v>284552.58399999997</v>
      </c>
      <c r="N32" s="141">
        <v>255539.91099999999</v>
      </c>
      <c r="O32" s="141">
        <v>300290.62800000003</v>
      </c>
      <c r="P32" s="141">
        <v>313600.75</v>
      </c>
      <c r="Q32" s="141">
        <v>335487.50800000003</v>
      </c>
      <c r="R32" s="141">
        <v>296170.3</v>
      </c>
      <c r="S32" s="141">
        <v>366731.79999999993</v>
      </c>
      <c r="T32" s="141">
        <v>342066.10000000003</v>
      </c>
      <c r="U32" s="141">
        <v>331415.8</v>
      </c>
      <c r="V32" s="141">
        <v>368673.79</v>
      </c>
      <c r="W32" s="141">
        <v>349989.8</v>
      </c>
      <c r="X32" s="141">
        <v>368980.391823304</v>
      </c>
      <c r="Y32" s="141">
        <v>268887</v>
      </c>
      <c r="Z32" s="141">
        <v>394126.3</v>
      </c>
      <c r="AA32" s="141">
        <v>304418.2</v>
      </c>
      <c r="AB32" s="141">
        <v>267414.38000563299</v>
      </c>
      <c r="AC32" s="141">
        <v>759762.6</v>
      </c>
      <c r="AD32" s="141">
        <v>223352.75999999998</v>
      </c>
      <c r="AE32" s="154">
        <v>266427.84999999998</v>
      </c>
      <c r="AF32" s="154">
        <v>437449</v>
      </c>
      <c r="AG32" s="154">
        <v>575454.022</v>
      </c>
      <c r="AH32" s="154">
        <v>250360</v>
      </c>
      <c r="AI32" s="154">
        <v>282452</v>
      </c>
      <c r="AJ32" s="154">
        <v>214917.50000000003</v>
      </c>
      <c r="AK32" s="154">
        <v>225717</v>
      </c>
      <c r="AL32" s="157">
        <v>336142.30000000005</v>
      </c>
      <c r="AM32" s="154">
        <v>253320</v>
      </c>
      <c r="AN32" s="154">
        <v>354564</v>
      </c>
      <c r="AO32" s="154">
        <v>160301</v>
      </c>
      <c r="AP32" s="157">
        <v>198809</v>
      </c>
      <c r="AQ32" s="154">
        <v>290061.59999999998</v>
      </c>
      <c r="AR32" s="154">
        <v>242637.2</v>
      </c>
      <c r="AS32" s="154">
        <v>263620.28000000003</v>
      </c>
      <c r="AT32" s="157">
        <v>273694.94999999995</v>
      </c>
      <c r="AU32" s="158">
        <v>386767.17</v>
      </c>
      <c r="AW32" s="97" t="s">
        <v>160</v>
      </c>
      <c r="AX32" s="74" t="s">
        <v>253</v>
      </c>
      <c r="AY32" s="217">
        <f t="shared" si="16"/>
        <v>855452.72599999991</v>
      </c>
      <c r="AZ32" s="217">
        <f t="shared" si="17"/>
        <v>973308.00699999998</v>
      </c>
      <c r="BA32" s="217">
        <f>K32+L32+M32+N32</f>
        <v>1082596.07</v>
      </c>
      <c r="BB32" s="217">
        <f t="shared" si="19"/>
        <v>1245549.186</v>
      </c>
      <c r="BC32" s="217">
        <f t="shared" si="20"/>
        <v>1408887.49</v>
      </c>
      <c r="BD32" s="217">
        <f t="shared" si="21"/>
        <v>1381983.491823304</v>
      </c>
      <c r="BE32" s="217">
        <f t="shared" si="22"/>
        <v>1554947.9400056328</v>
      </c>
      <c r="BF32" s="217">
        <f t="shared" si="23"/>
        <v>1529690.872</v>
      </c>
      <c r="BG32" s="217">
        <f t="shared" si="24"/>
        <v>1059228.8</v>
      </c>
      <c r="BH32" s="279">
        <f t="shared" si="14"/>
        <v>966994</v>
      </c>
      <c r="BI32" s="255">
        <f t="shared" si="37"/>
        <v>1070014.03</v>
      </c>
    </row>
    <row r="33" spans="1:61" ht="18" customHeight="1" x14ac:dyDescent="0.25">
      <c r="A33" s="97" t="s">
        <v>161</v>
      </c>
      <c r="B33" s="74" t="s">
        <v>254</v>
      </c>
      <c r="C33" s="141">
        <v>10705.719000000001</v>
      </c>
      <c r="D33" s="141">
        <v>19905.701999999997</v>
      </c>
      <c r="E33" s="141">
        <v>18522.343000000001</v>
      </c>
      <c r="F33" s="141">
        <v>21141.883999999998</v>
      </c>
      <c r="G33" s="141">
        <v>24579.088</v>
      </c>
      <c r="H33" s="141">
        <v>37716.695</v>
      </c>
      <c r="I33" s="141">
        <v>31641.637999999999</v>
      </c>
      <c r="J33" s="141">
        <v>25032.799999999996</v>
      </c>
      <c r="K33" s="141">
        <v>25276.442999999999</v>
      </c>
      <c r="L33" s="141">
        <v>29519.996999999999</v>
      </c>
      <c r="M33" s="141">
        <v>25244.550999999999</v>
      </c>
      <c r="N33" s="141">
        <v>11383.654</v>
      </c>
      <c r="O33" s="141">
        <v>13585.473999999998</v>
      </c>
      <c r="P33" s="141">
        <v>21477.816999999999</v>
      </c>
      <c r="Q33" s="141">
        <v>45387.794999999998</v>
      </c>
      <c r="R33" s="141">
        <v>83855.7</v>
      </c>
      <c r="S33" s="141">
        <v>85611.700000000012</v>
      </c>
      <c r="T33" s="141">
        <v>85783.7</v>
      </c>
      <c r="U33" s="141">
        <v>66046.3</v>
      </c>
      <c r="V33" s="141">
        <v>49686.34</v>
      </c>
      <c r="W33" s="141">
        <v>54372.800000000003</v>
      </c>
      <c r="X33" s="141">
        <v>75245.119098587034</v>
      </c>
      <c r="Y33" s="141">
        <v>50539.200000000004</v>
      </c>
      <c r="Z33" s="141">
        <v>25144.9</v>
      </c>
      <c r="AA33" s="141">
        <v>11681</v>
      </c>
      <c r="AB33" s="141">
        <v>14017.685008445609</v>
      </c>
      <c r="AC33" s="141">
        <v>17852.599999999999</v>
      </c>
      <c r="AD33" s="141">
        <v>5899.21</v>
      </c>
      <c r="AE33" s="153">
        <v>9567.369999999999</v>
      </c>
      <c r="AF33" s="153">
        <v>25265</v>
      </c>
      <c r="AG33" s="153">
        <v>3042.69</v>
      </c>
      <c r="AH33" s="153">
        <v>4738.5</v>
      </c>
      <c r="AI33" s="153">
        <v>10239</v>
      </c>
      <c r="AJ33" s="153">
        <v>5824.1</v>
      </c>
      <c r="AK33" s="153">
        <v>7079</v>
      </c>
      <c r="AL33" s="155">
        <v>14680.7</v>
      </c>
      <c r="AM33" s="153">
        <v>9658.2999999999993</v>
      </c>
      <c r="AN33" s="153">
        <v>13993</v>
      </c>
      <c r="AO33" s="153">
        <v>8001</v>
      </c>
      <c r="AP33" s="155">
        <v>13400</v>
      </c>
      <c r="AQ33" s="153">
        <v>5146.3</v>
      </c>
      <c r="AR33" s="153">
        <v>2823</v>
      </c>
      <c r="AS33" s="153">
        <v>3013.5312000000004</v>
      </c>
      <c r="AT33" s="155">
        <v>3857.6640000000002</v>
      </c>
      <c r="AU33" s="156">
        <v>92225.790000000008</v>
      </c>
      <c r="AW33" s="97" t="s">
        <v>161</v>
      </c>
      <c r="AX33" s="74" t="s">
        <v>254</v>
      </c>
      <c r="AY33" s="217">
        <f>C33+D33+E33+F33</f>
        <v>70275.647999999986</v>
      </c>
      <c r="AZ33" s="217">
        <f>G33+H33+I33+J33</f>
        <v>118970.22099999999</v>
      </c>
      <c r="BA33" s="217">
        <f t="shared" si="18"/>
        <v>91424.645000000004</v>
      </c>
      <c r="BB33" s="217">
        <f t="shared" si="19"/>
        <v>164306.78599999999</v>
      </c>
      <c r="BC33" s="217">
        <f t="shared" si="20"/>
        <v>287128.04000000004</v>
      </c>
      <c r="BD33" s="217">
        <f t="shared" si="21"/>
        <v>205302.01909858704</v>
      </c>
      <c r="BE33" s="217">
        <f t="shared" si="22"/>
        <v>49450.495008445607</v>
      </c>
      <c r="BF33" s="217">
        <f t="shared" si="23"/>
        <v>42613.56</v>
      </c>
      <c r="BG33" s="217">
        <f t="shared" si="24"/>
        <v>37822.800000000003</v>
      </c>
      <c r="BH33" s="279">
        <f t="shared" si="14"/>
        <v>45052.3</v>
      </c>
      <c r="BI33" s="255">
        <f t="shared" si="37"/>
        <v>14840.495200000001</v>
      </c>
    </row>
    <row r="34" spans="1:61" ht="18" customHeight="1" x14ac:dyDescent="0.25">
      <c r="A34" s="97" t="s">
        <v>162</v>
      </c>
      <c r="B34" s="74" t="s">
        <v>255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0</v>
      </c>
      <c r="W34" s="141">
        <v>0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0</v>
      </c>
      <c r="AE34" s="153">
        <v>0</v>
      </c>
      <c r="AF34" s="153">
        <v>0</v>
      </c>
      <c r="AG34" s="153">
        <v>0</v>
      </c>
      <c r="AH34" s="153">
        <v>0</v>
      </c>
      <c r="AI34" s="153">
        <v>0</v>
      </c>
      <c r="AJ34" s="153">
        <v>0</v>
      </c>
      <c r="AK34" s="153">
        <v>0</v>
      </c>
      <c r="AL34" s="155">
        <v>0</v>
      </c>
      <c r="AM34" s="153">
        <v>0</v>
      </c>
      <c r="AN34" s="153">
        <v>0</v>
      </c>
      <c r="AO34" s="153">
        <v>0</v>
      </c>
      <c r="AP34" s="155">
        <v>0</v>
      </c>
      <c r="AQ34" s="153">
        <v>0</v>
      </c>
      <c r="AR34" s="153">
        <v>0</v>
      </c>
      <c r="AS34" s="153">
        <v>0</v>
      </c>
      <c r="AT34" s="155">
        <v>0</v>
      </c>
      <c r="AU34" s="156">
        <v>0</v>
      </c>
      <c r="AW34" s="97" t="s">
        <v>162</v>
      </c>
      <c r="AX34" s="74" t="s">
        <v>255</v>
      </c>
      <c r="AY34" s="217">
        <f t="shared" si="16"/>
        <v>0</v>
      </c>
      <c r="AZ34" s="217">
        <f t="shared" si="17"/>
        <v>0</v>
      </c>
      <c r="BA34" s="217">
        <f t="shared" si="18"/>
        <v>0</v>
      </c>
      <c r="BB34" s="217">
        <f t="shared" si="19"/>
        <v>0</v>
      </c>
      <c r="BC34" s="217">
        <f t="shared" si="20"/>
        <v>0</v>
      </c>
      <c r="BD34" s="217">
        <f t="shared" si="21"/>
        <v>0</v>
      </c>
      <c r="BE34" s="217">
        <f t="shared" si="22"/>
        <v>0</v>
      </c>
      <c r="BF34" s="217">
        <f t="shared" si="23"/>
        <v>0</v>
      </c>
      <c r="BG34" s="217">
        <f t="shared" si="24"/>
        <v>0</v>
      </c>
      <c r="BH34" s="279">
        <f t="shared" si="14"/>
        <v>0</v>
      </c>
      <c r="BI34" s="255">
        <f t="shared" si="37"/>
        <v>0</v>
      </c>
    </row>
    <row r="35" spans="1:61" ht="18" customHeight="1" x14ac:dyDescent="0.25">
      <c r="A35" s="97" t="s">
        <v>163</v>
      </c>
      <c r="B35" s="74" t="s">
        <v>256</v>
      </c>
      <c r="C35" s="141">
        <v>0</v>
      </c>
      <c r="D35" s="141">
        <v>0</v>
      </c>
      <c r="E35" s="141">
        <v>0</v>
      </c>
      <c r="F35" s="141">
        <v>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41">
        <v>0</v>
      </c>
      <c r="W35" s="141">
        <v>0</v>
      </c>
      <c r="X35" s="141">
        <v>0</v>
      </c>
      <c r="Y35" s="141">
        <v>0</v>
      </c>
      <c r="Z35" s="141">
        <v>0</v>
      </c>
      <c r="AA35" s="141">
        <v>0</v>
      </c>
      <c r="AB35" s="141">
        <v>0</v>
      </c>
      <c r="AC35" s="141">
        <v>0</v>
      </c>
      <c r="AD35" s="141">
        <v>0</v>
      </c>
      <c r="AE35" s="153">
        <v>0</v>
      </c>
      <c r="AF35" s="153">
        <v>0</v>
      </c>
      <c r="AG35" s="153">
        <v>0</v>
      </c>
      <c r="AH35" s="153">
        <v>0</v>
      </c>
      <c r="AI35" s="153">
        <v>0</v>
      </c>
      <c r="AJ35" s="153">
        <v>0</v>
      </c>
      <c r="AK35" s="153">
        <v>0</v>
      </c>
      <c r="AL35" s="155">
        <v>0</v>
      </c>
      <c r="AM35" s="153">
        <v>0</v>
      </c>
      <c r="AN35" s="153">
        <v>0</v>
      </c>
      <c r="AO35" s="153">
        <v>0</v>
      </c>
      <c r="AP35" s="155">
        <v>0</v>
      </c>
      <c r="AQ35" s="153">
        <v>0</v>
      </c>
      <c r="AR35" s="153">
        <v>0</v>
      </c>
      <c r="AS35" s="153">
        <v>0</v>
      </c>
      <c r="AT35" s="155">
        <v>0</v>
      </c>
      <c r="AU35" s="156">
        <v>0</v>
      </c>
      <c r="AW35" s="97" t="s">
        <v>163</v>
      </c>
      <c r="AX35" s="74" t="s">
        <v>256</v>
      </c>
      <c r="AY35" s="217">
        <f t="shared" si="16"/>
        <v>0</v>
      </c>
      <c r="AZ35" s="217">
        <f t="shared" si="17"/>
        <v>0</v>
      </c>
      <c r="BA35" s="217">
        <f t="shared" si="18"/>
        <v>0</v>
      </c>
      <c r="BB35" s="217">
        <f t="shared" si="19"/>
        <v>0</v>
      </c>
      <c r="BC35" s="217">
        <f t="shared" si="20"/>
        <v>0</v>
      </c>
      <c r="BD35" s="217">
        <f t="shared" si="21"/>
        <v>0</v>
      </c>
      <c r="BE35" s="217">
        <f t="shared" si="22"/>
        <v>0</v>
      </c>
      <c r="BF35" s="217">
        <f t="shared" si="23"/>
        <v>0</v>
      </c>
      <c r="BG35" s="217">
        <f t="shared" si="24"/>
        <v>0</v>
      </c>
      <c r="BH35" s="279">
        <f t="shared" si="14"/>
        <v>0</v>
      </c>
      <c r="BI35" s="255">
        <f t="shared" si="37"/>
        <v>0</v>
      </c>
    </row>
    <row r="36" spans="1:61" ht="18" customHeight="1" x14ac:dyDescent="0.25">
      <c r="A36" s="97" t="s">
        <v>164</v>
      </c>
      <c r="B36" s="74" t="s">
        <v>257</v>
      </c>
      <c r="C36" s="141">
        <v>0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53">
        <v>0</v>
      </c>
      <c r="AF36" s="153">
        <v>0</v>
      </c>
      <c r="AG36" s="153">
        <v>0</v>
      </c>
      <c r="AH36" s="153">
        <v>0</v>
      </c>
      <c r="AI36" s="153">
        <v>0</v>
      </c>
      <c r="AJ36" s="153">
        <v>0</v>
      </c>
      <c r="AK36" s="153">
        <v>0</v>
      </c>
      <c r="AL36" s="155">
        <v>0</v>
      </c>
      <c r="AM36" s="153">
        <v>0</v>
      </c>
      <c r="AN36" s="153">
        <v>0</v>
      </c>
      <c r="AO36" s="153">
        <v>0</v>
      </c>
      <c r="AP36" s="155">
        <v>0</v>
      </c>
      <c r="AQ36" s="153">
        <v>0</v>
      </c>
      <c r="AR36" s="153">
        <v>0</v>
      </c>
      <c r="AS36" s="153">
        <v>0</v>
      </c>
      <c r="AT36" s="155">
        <v>0</v>
      </c>
      <c r="AU36" s="156">
        <v>0</v>
      </c>
      <c r="AW36" s="97" t="s">
        <v>164</v>
      </c>
      <c r="AX36" s="74" t="s">
        <v>257</v>
      </c>
      <c r="AY36" s="217">
        <f t="shared" si="16"/>
        <v>0</v>
      </c>
      <c r="AZ36" s="217">
        <f t="shared" si="17"/>
        <v>0</v>
      </c>
      <c r="BA36" s="217">
        <f t="shared" si="18"/>
        <v>0</v>
      </c>
      <c r="BB36" s="217">
        <f t="shared" si="19"/>
        <v>0</v>
      </c>
      <c r="BC36" s="217">
        <f t="shared" si="20"/>
        <v>0</v>
      </c>
      <c r="BD36" s="217">
        <f t="shared" si="21"/>
        <v>0</v>
      </c>
      <c r="BE36" s="217">
        <f t="shared" si="22"/>
        <v>0</v>
      </c>
      <c r="BF36" s="217">
        <f t="shared" si="23"/>
        <v>0</v>
      </c>
      <c r="BG36" s="217">
        <f t="shared" si="24"/>
        <v>0</v>
      </c>
      <c r="BH36" s="279">
        <f t="shared" si="14"/>
        <v>0</v>
      </c>
      <c r="BI36" s="255">
        <f t="shared" si="37"/>
        <v>0</v>
      </c>
    </row>
    <row r="37" spans="1:61" ht="18" customHeight="1" x14ac:dyDescent="0.25">
      <c r="A37" s="97" t="s">
        <v>165</v>
      </c>
      <c r="B37" s="74" t="s">
        <v>258</v>
      </c>
      <c r="C37" s="141">
        <v>0</v>
      </c>
      <c r="D37" s="141">
        <v>0</v>
      </c>
      <c r="E37" s="141">
        <v>0</v>
      </c>
      <c r="F37" s="141">
        <v>0</v>
      </c>
      <c r="G37" s="141">
        <v>0</v>
      </c>
      <c r="H37" s="141">
        <v>0</v>
      </c>
      <c r="I37" s="141">
        <v>0</v>
      </c>
      <c r="J37" s="141">
        <v>0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41">
        <v>0</v>
      </c>
      <c r="W37" s="141">
        <v>0</v>
      </c>
      <c r="X37" s="141">
        <v>0</v>
      </c>
      <c r="Y37" s="141">
        <v>0</v>
      </c>
      <c r="Z37" s="141">
        <v>0</v>
      </c>
      <c r="AA37" s="141">
        <v>0</v>
      </c>
      <c r="AB37" s="141">
        <v>0</v>
      </c>
      <c r="AC37" s="141">
        <v>0</v>
      </c>
      <c r="AD37" s="141">
        <v>0</v>
      </c>
      <c r="AE37" s="153">
        <v>0</v>
      </c>
      <c r="AF37" s="153">
        <v>0</v>
      </c>
      <c r="AG37" s="153">
        <v>0</v>
      </c>
      <c r="AH37" s="153">
        <v>0</v>
      </c>
      <c r="AI37" s="153">
        <v>0</v>
      </c>
      <c r="AJ37" s="153">
        <v>0</v>
      </c>
      <c r="AK37" s="153">
        <v>0</v>
      </c>
      <c r="AL37" s="155">
        <v>0</v>
      </c>
      <c r="AM37" s="153">
        <v>0</v>
      </c>
      <c r="AN37" s="153">
        <v>0</v>
      </c>
      <c r="AO37" s="153">
        <v>0</v>
      </c>
      <c r="AP37" s="155">
        <v>0</v>
      </c>
      <c r="AQ37" s="153">
        <v>0</v>
      </c>
      <c r="AR37" s="153">
        <v>0</v>
      </c>
      <c r="AS37" s="153">
        <v>0</v>
      </c>
      <c r="AT37" s="155">
        <v>0</v>
      </c>
      <c r="AU37" s="156">
        <v>0</v>
      </c>
      <c r="AW37" s="97" t="s">
        <v>165</v>
      </c>
      <c r="AX37" s="74" t="s">
        <v>258</v>
      </c>
      <c r="AY37" s="217">
        <f t="shared" si="16"/>
        <v>0</v>
      </c>
      <c r="AZ37" s="217">
        <f t="shared" si="17"/>
        <v>0</v>
      </c>
      <c r="BA37" s="217">
        <f t="shared" si="18"/>
        <v>0</v>
      </c>
      <c r="BB37" s="217">
        <f t="shared" si="19"/>
        <v>0</v>
      </c>
      <c r="BC37" s="217">
        <f t="shared" si="20"/>
        <v>0</v>
      </c>
      <c r="BD37" s="217">
        <f t="shared" si="21"/>
        <v>0</v>
      </c>
      <c r="BE37" s="217">
        <f t="shared" si="22"/>
        <v>0</v>
      </c>
      <c r="BF37" s="217">
        <f t="shared" si="23"/>
        <v>0</v>
      </c>
      <c r="BG37" s="217">
        <f t="shared" si="24"/>
        <v>0</v>
      </c>
      <c r="BH37" s="279">
        <f t="shared" si="14"/>
        <v>0</v>
      </c>
      <c r="BI37" s="255">
        <f t="shared" si="37"/>
        <v>0</v>
      </c>
    </row>
    <row r="38" spans="1:61" ht="18" customHeight="1" x14ac:dyDescent="0.25">
      <c r="A38" s="97" t="s">
        <v>166</v>
      </c>
      <c r="B38" s="89" t="s">
        <v>259</v>
      </c>
      <c r="C38" s="141">
        <v>0</v>
      </c>
      <c r="D38" s="141">
        <v>0</v>
      </c>
      <c r="E38" s="141">
        <v>0</v>
      </c>
      <c r="F38" s="141">
        <v>0</v>
      </c>
      <c r="G38" s="141">
        <v>0</v>
      </c>
      <c r="H38" s="141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53">
        <v>0</v>
      </c>
      <c r="AF38" s="153">
        <v>0</v>
      </c>
      <c r="AG38" s="153">
        <v>0</v>
      </c>
      <c r="AH38" s="153">
        <v>0</v>
      </c>
      <c r="AI38" s="153">
        <v>0</v>
      </c>
      <c r="AJ38" s="153">
        <v>0</v>
      </c>
      <c r="AK38" s="153">
        <v>0</v>
      </c>
      <c r="AL38" s="155">
        <v>0</v>
      </c>
      <c r="AM38" s="153">
        <v>0</v>
      </c>
      <c r="AN38" s="153">
        <v>0</v>
      </c>
      <c r="AO38" s="153">
        <v>0</v>
      </c>
      <c r="AP38" s="155">
        <v>0</v>
      </c>
      <c r="AQ38" s="153">
        <v>0</v>
      </c>
      <c r="AR38" s="153">
        <v>0</v>
      </c>
      <c r="AS38" s="153">
        <v>0</v>
      </c>
      <c r="AT38" s="155">
        <v>0</v>
      </c>
      <c r="AU38" s="156">
        <v>0</v>
      </c>
      <c r="AW38" s="97" t="s">
        <v>166</v>
      </c>
      <c r="AX38" s="89" t="s">
        <v>259</v>
      </c>
      <c r="AY38" s="217">
        <f t="shared" si="16"/>
        <v>0</v>
      </c>
      <c r="AZ38" s="217">
        <f t="shared" si="17"/>
        <v>0</v>
      </c>
      <c r="BA38" s="217">
        <f t="shared" si="18"/>
        <v>0</v>
      </c>
      <c r="BB38" s="217">
        <f t="shared" si="19"/>
        <v>0</v>
      </c>
      <c r="BC38" s="217">
        <f t="shared" si="20"/>
        <v>0</v>
      </c>
      <c r="BD38" s="217">
        <f t="shared" si="21"/>
        <v>0</v>
      </c>
      <c r="BE38" s="217">
        <f t="shared" si="22"/>
        <v>0</v>
      </c>
      <c r="BF38" s="217">
        <f t="shared" si="23"/>
        <v>0</v>
      </c>
      <c r="BG38" s="217">
        <f t="shared" si="24"/>
        <v>0</v>
      </c>
      <c r="BH38" s="279">
        <f t="shared" si="14"/>
        <v>0</v>
      </c>
      <c r="BI38" s="255">
        <f t="shared" si="37"/>
        <v>0</v>
      </c>
    </row>
    <row r="39" spans="1:61" ht="18" customHeight="1" x14ac:dyDescent="0.25">
      <c r="A39" s="96" t="s">
        <v>167</v>
      </c>
      <c r="B39" s="88" t="s">
        <v>206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0</v>
      </c>
      <c r="L39" s="146">
        <v>0</v>
      </c>
      <c r="M39" s="146">
        <v>0</v>
      </c>
      <c r="N39" s="146">
        <v>0</v>
      </c>
      <c r="O39" s="146">
        <v>0</v>
      </c>
      <c r="P39" s="146">
        <v>0</v>
      </c>
      <c r="Q39" s="146">
        <v>0</v>
      </c>
      <c r="R39" s="146">
        <v>0</v>
      </c>
      <c r="S39" s="146">
        <v>0</v>
      </c>
      <c r="T39" s="146">
        <v>0</v>
      </c>
      <c r="U39" s="146">
        <v>0</v>
      </c>
      <c r="V39" s="146">
        <v>0</v>
      </c>
      <c r="W39" s="146">
        <v>0</v>
      </c>
      <c r="X39" s="146">
        <v>0</v>
      </c>
      <c r="Y39" s="146">
        <v>0</v>
      </c>
      <c r="Z39" s="146">
        <v>0</v>
      </c>
      <c r="AA39" s="146">
        <v>0</v>
      </c>
      <c r="AB39" s="146">
        <v>0</v>
      </c>
      <c r="AC39" s="146">
        <v>0</v>
      </c>
      <c r="AD39" s="146">
        <v>0</v>
      </c>
      <c r="AE39" s="171">
        <v>0</v>
      </c>
      <c r="AF39" s="171">
        <v>0</v>
      </c>
      <c r="AG39" s="171">
        <v>0</v>
      </c>
      <c r="AH39" s="171">
        <v>0</v>
      </c>
      <c r="AI39" s="171">
        <v>0</v>
      </c>
      <c r="AJ39" s="171">
        <v>0</v>
      </c>
      <c r="AK39" s="171">
        <v>0</v>
      </c>
      <c r="AL39" s="172">
        <v>0</v>
      </c>
      <c r="AM39" s="171">
        <v>0</v>
      </c>
      <c r="AN39" s="171">
        <v>0</v>
      </c>
      <c r="AO39" s="171">
        <v>0</v>
      </c>
      <c r="AP39" s="172">
        <v>0</v>
      </c>
      <c r="AQ39" s="171">
        <v>0</v>
      </c>
      <c r="AR39" s="171">
        <v>0</v>
      </c>
      <c r="AS39" s="171">
        <v>0</v>
      </c>
      <c r="AT39" s="172">
        <v>0</v>
      </c>
      <c r="AU39" s="173">
        <v>0</v>
      </c>
      <c r="AW39" s="96" t="s">
        <v>167</v>
      </c>
      <c r="AX39" s="88" t="s">
        <v>206</v>
      </c>
      <c r="AY39" s="234">
        <f t="shared" si="16"/>
        <v>0</v>
      </c>
      <c r="AZ39" s="234">
        <f t="shared" si="17"/>
        <v>0</v>
      </c>
      <c r="BA39" s="234">
        <f t="shared" si="18"/>
        <v>0</v>
      </c>
      <c r="BB39" s="234">
        <f t="shared" si="19"/>
        <v>0</v>
      </c>
      <c r="BC39" s="234">
        <f t="shared" si="20"/>
        <v>0</v>
      </c>
      <c r="BD39" s="234">
        <f t="shared" si="21"/>
        <v>0</v>
      </c>
      <c r="BE39" s="234">
        <f t="shared" si="22"/>
        <v>0</v>
      </c>
      <c r="BF39" s="234">
        <f t="shared" si="23"/>
        <v>0</v>
      </c>
      <c r="BG39" s="234">
        <f t="shared" si="24"/>
        <v>0</v>
      </c>
      <c r="BH39" s="278">
        <f t="shared" si="14"/>
        <v>0</v>
      </c>
      <c r="BI39" s="255">
        <f t="shared" si="37"/>
        <v>0</v>
      </c>
    </row>
    <row r="40" spans="1:61" ht="18" customHeight="1" x14ac:dyDescent="0.25">
      <c r="A40" s="97" t="s">
        <v>168</v>
      </c>
      <c r="B40" s="89" t="s">
        <v>260</v>
      </c>
      <c r="C40" s="143">
        <v>0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53">
        <v>0</v>
      </c>
      <c r="AF40" s="154">
        <v>0</v>
      </c>
      <c r="AG40" s="153">
        <v>0</v>
      </c>
      <c r="AH40" s="159">
        <v>0</v>
      </c>
      <c r="AI40" s="159">
        <v>0</v>
      </c>
      <c r="AJ40" s="159">
        <v>0</v>
      </c>
      <c r="AK40" s="159">
        <v>0</v>
      </c>
      <c r="AL40" s="160">
        <v>0</v>
      </c>
      <c r="AM40" s="159">
        <v>0</v>
      </c>
      <c r="AN40" s="159">
        <v>0</v>
      </c>
      <c r="AO40" s="159">
        <v>0</v>
      </c>
      <c r="AP40" s="160">
        <v>0</v>
      </c>
      <c r="AQ40" s="159">
        <v>0</v>
      </c>
      <c r="AR40" s="159">
        <v>0</v>
      </c>
      <c r="AS40" s="159">
        <v>0</v>
      </c>
      <c r="AT40" s="160">
        <v>0</v>
      </c>
      <c r="AU40" s="161">
        <v>0</v>
      </c>
      <c r="AW40" s="97" t="s">
        <v>168</v>
      </c>
      <c r="AX40" s="89" t="s">
        <v>260</v>
      </c>
      <c r="AY40" s="217">
        <f t="shared" si="16"/>
        <v>0</v>
      </c>
      <c r="AZ40" s="217">
        <f t="shared" si="17"/>
        <v>0</v>
      </c>
      <c r="BA40" s="217">
        <f t="shared" si="18"/>
        <v>0</v>
      </c>
      <c r="BB40" s="217">
        <f t="shared" si="19"/>
        <v>0</v>
      </c>
      <c r="BC40" s="217">
        <f t="shared" si="20"/>
        <v>0</v>
      </c>
      <c r="BD40" s="217">
        <f t="shared" si="21"/>
        <v>0</v>
      </c>
      <c r="BE40" s="217">
        <f t="shared" si="22"/>
        <v>0</v>
      </c>
      <c r="BF40" s="217">
        <f t="shared" si="23"/>
        <v>0</v>
      </c>
      <c r="BG40" s="217">
        <f t="shared" si="24"/>
        <v>0</v>
      </c>
      <c r="BH40" s="279">
        <f t="shared" si="14"/>
        <v>0</v>
      </c>
      <c r="BI40" s="255">
        <f t="shared" si="37"/>
        <v>0</v>
      </c>
    </row>
    <row r="41" spans="1:61" ht="18" customHeight="1" x14ac:dyDescent="0.25">
      <c r="A41" s="97" t="s">
        <v>169</v>
      </c>
      <c r="B41" s="74" t="s">
        <v>261</v>
      </c>
      <c r="C41" s="141">
        <v>0</v>
      </c>
      <c r="D41" s="141">
        <v>0</v>
      </c>
      <c r="E41" s="141">
        <v>0</v>
      </c>
      <c r="F41" s="141">
        <v>0</v>
      </c>
      <c r="G41" s="141">
        <v>0</v>
      </c>
      <c r="H41" s="141">
        <v>0</v>
      </c>
      <c r="I41" s="141">
        <v>0</v>
      </c>
      <c r="J41" s="141">
        <v>0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  <c r="X41" s="141">
        <v>0</v>
      </c>
      <c r="Y41" s="141">
        <v>0</v>
      </c>
      <c r="Z41" s="141">
        <v>0</v>
      </c>
      <c r="AA41" s="141">
        <v>0</v>
      </c>
      <c r="AB41" s="141">
        <v>0</v>
      </c>
      <c r="AC41" s="141">
        <v>0</v>
      </c>
      <c r="AD41" s="141">
        <v>0</v>
      </c>
      <c r="AE41" s="153">
        <v>0</v>
      </c>
      <c r="AF41" s="153">
        <v>0</v>
      </c>
      <c r="AG41" s="153">
        <v>0</v>
      </c>
      <c r="AH41" s="153">
        <v>0</v>
      </c>
      <c r="AI41" s="153">
        <v>0</v>
      </c>
      <c r="AJ41" s="153">
        <v>0</v>
      </c>
      <c r="AK41" s="153">
        <v>0</v>
      </c>
      <c r="AL41" s="155">
        <v>0</v>
      </c>
      <c r="AM41" s="153">
        <v>0</v>
      </c>
      <c r="AN41" s="153">
        <v>0</v>
      </c>
      <c r="AO41" s="153">
        <v>0</v>
      </c>
      <c r="AP41" s="155">
        <v>0</v>
      </c>
      <c r="AQ41" s="153">
        <v>0</v>
      </c>
      <c r="AR41" s="153">
        <v>0</v>
      </c>
      <c r="AS41" s="153">
        <v>0</v>
      </c>
      <c r="AT41" s="155">
        <v>0</v>
      </c>
      <c r="AU41" s="156">
        <v>0</v>
      </c>
      <c r="AW41" s="97" t="s">
        <v>169</v>
      </c>
      <c r="AX41" s="74" t="s">
        <v>261</v>
      </c>
      <c r="AY41" s="217">
        <f t="shared" si="16"/>
        <v>0</v>
      </c>
      <c r="AZ41" s="217">
        <f t="shared" si="17"/>
        <v>0</v>
      </c>
      <c r="BA41" s="217">
        <f t="shared" si="18"/>
        <v>0</v>
      </c>
      <c r="BB41" s="217">
        <f t="shared" si="19"/>
        <v>0</v>
      </c>
      <c r="BC41" s="217">
        <f t="shared" si="20"/>
        <v>0</v>
      </c>
      <c r="BD41" s="217">
        <f t="shared" si="21"/>
        <v>0</v>
      </c>
      <c r="BE41" s="217">
        <f t="shared" si="22"/>
        <v>0</v>
      </c>
      <c r="BF41" s="217">
        <f t="shared" si="23"/>
        <v>0</v>
      </c>
      <c r="BG41" s="217">
        <f t="shared" si="24"/>
        <v>0</v>
      </c>
      <c r="BH41" s="279">
        <f t="shared" si="14"/>
        <v>0</v>
      </c>
      <c r="BI41" s="255">
        <f t="shared" si="37"/>
        <v>0</v>
      </c>
    </row>
    <row r="42" spans="1:61" ht="18" customHeight="1" x14ac:dyDescent="0.25">
      <c r="A42" s="97" t="s">
        <v>170</v>
      </c>
      <c r="B42" s="74" t="s">
        <v>262</v>
      </c>
      <c r="C42" s="141">
        <v>0</v>
      </c>
      <c r="D42" s="141">
        <v>0</v>
      </c>
      <c r="E42" s="141">
        <v>0</v>
      </c>
      <c r="F42" s="141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  <c r="X42" s="141">
        <v>0</v>
      </c>
      <c r="Y42" s="141">
        <v>0</v>
      </c>
      <c r="Z42" s="141">
        <v>0</v>
      </c>
      <c r="AA42" s="141">
        <v>0</v>
      </c>
      <c r="AB42" s="141">
        <v>0</v>
      </c>
      <c r="AC42" s="141">
        <v>0</v>
      </c>
      <c r="AD42" s="141">
        <v>0</v>
      </c>
      <c r="AE42" s="153">
        <v>0</v>
      </c>
      <c r="AF42" s="153">
        <v>0</v>
      </c>
      <c r="AG42" s="153">
        <v>0</v>
      </c>
      <c r="AH42" s="153">
        <v>0</v>
      </c>
      <c r="AI42" s="153">
        <v>0</v>
      </c>
      <c r="AJ42" s="153">
        <v>0</v>
      </c>
      <c r="AK42" s="153">
        <v>0</v>
      </c>
      <c r="AL42" s="155">
        <v>0</v>
      </c>
      <c r="AM42" s="153">
        <v>0</v>
      </c>
      <c r="AN42" s="153">
        <v>0</v>
      </c>
      <c r="AO42" s="153">
        <v>0</v>
      </c>
      <c r="AP42" s="155">
        <v>0</v>
      </c>
      <c r="AQ42" s="153">
        <v>0</v>
      </c>
      <c r="AR42" s="153">
        <v>0</v>
      </c>
      <c r="AS42" s="153">
        <v>0</v>
      </c>
      <c r="AT42" s="155">
        <v>0</v>
      </c>
      <c r="AU42" s="156">
        <v>0</v>
      </c>
      <c r="AW42" s="97" t="s">
        <v>170</v>
      </c>
      <c r="AX42" s="74" t="s">
        <v>262</v>
      </c>
      <c r="AY42" s="217">
        <f t="shared" si="16"/>
        <v>0</v>
      </c>
      <c r="AZ42" s="217">
        <f t="shared" si="17"/>
        <v>0</v>
      </c>
      <c r="BA42" s="217">
        <f t="shared" si="18"/>
        <v>0</v>
      </c>
      <c r="BB42" s="217">
        <f t="shared" si="19"/>
        <v>0</v>
      </c>
      <c r="BC42" s="217">
        <f t="shared" si="20"/>
        <v>0</v>
      </c>
      <c r="BD42" s="217">
        <f t="shared" si="21"/>
        <v>0</v>
      </c>
      <c r="BE42" s="217">
        <f t="shared" si="22"/>
        <v>0</v>
      </c>
      <c r="BF42" s="217">
        <f t="shared" si="23"/>
        <v>0</v>
      </c>
      <c r="BG42" s="217">
        <f t="shared" si="24"/>
        <v>0</v>
      </c>
      <c r="BH42" s="279">
        <f t="shared" si="14"/>
        <v>0</v>
      </c>
      <c r="BI42" s="255">
        <f t="shared" si="37"/>
        <v>0</v>
      </c>
    </row>
    <row r="43" spans="1:61" ht="18" customHeight="1" x14ac:dyDescent="0.25">
      <c r="A43" s="97" t="s">
        <v>171</v>
      </c>
      <c r="B43" s="74" t="s">
        <v>263</v>
      </c>
      <c r="C43" s="141">
        <v>0</v>
      </c>
      <c r="D43" s="141">
        <v>0</v>
      </c>
      <c r="E43" s="141">
        <v>0</v>
      </c>
      <c r="F43" s="141">
        <v>0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  <c r="Y43" s="141">
        <v>0</v>
      </c>
      <c r="Z43" s="141">
        <v>0</v>
      </c>
      <c r="AA43" s="141">
        <v>0</v>
      </c>
      <c r="AB43" s="141">
        <v>0</v>
      </c>
      <c r="AC43" s="141">
        <v>0</v>
      </c>
      <c r="AD43" s="141">
        <v>0</v>
      </c>
      <c r="AE43" s="153">
        <v>0</v>
      </c>
      <c r="AF43" s="153">
        <v>0</v>
      </c>
      <c r="AG43" s="153">
        <v>0</v>
      </c>
      <c r="AH43" s="153">
        <v>0</v>
      </c>
      <c r="AI43" s="153">
        <v>0</v>
      </c>
      <c r="AJ43" s="153">
        <v>0</v>
      </c>
      <c r="AK43" s="153">
        <v>0</v>
      </c>
      <c r="AL43" s="155">
        <v>0</v>
      </c>
      <c r="AM43" s="153">
        <v>0</v>
      </c>
      <c r="AN43" s="153">
        <v>0</v>
      </c>
      <c r="AO43" s="153">
        <v>0</v>
      </c>
      <c r="AP43" s="155">
        <v>0</v>
      </c>
      <c r="AQ43" s="153">
        <v>0</v>
      </c>
      <c r="AR43" s="153">
        <v>0</v>
      </c>
      <c r="AS43" s="153">
        <v>0</v>
      </c>
      <c r="AT43" s="155">
        <v>0</v>
      </c>
      <c r="AU43" s="156">
        <v>0</v>
      </c>
      <c r="AW43" s="97" t="s">
        <v>171</v>
      </c>
      <c r="AX43" s="74" t="s">
        <v>263</v>
      </c>
      <c r="AY43" s="217">
        <f t="shared" si="16"/>
        <v>0</v>
      </c>
      <c r="AZ43" s="217">
        <f t="shared" si="17"/>
        <v>0</v>
      </c>
      <c r="BA43" s="217">
        <f t="shared" si="18"/>
        <v>0</v>
      </c>
      <c r="BB43" s="217">
        <f t="shared" si="19"/>
        <v>0</v>
      </c>
      <c r="BC43" s="217">
        <f t="shared" si="20"/>
        <v>0</v>
      </c>
      <c r="BD43" s="217">
        <f t="shared" si="21"/>
        <v>0</v>
      </c>
      <c r="BE43" s="217">
        <f t="shared" si="22"/>
        <v>0</v>
      </c>
      <c r="BF43" s="217">
        <f t="shared" si="23"/>
        <v>0</v>
      </c>
      <c r="BG43" s="217">
        <f t="shared" si="24"/>
        <v>0</v>
      </c>
      <c r="BH43" s="279">
        <f t="shared" si="14"/>
        <v>0</v>
      </c>
      <c r="BI43" s="255">
        <f t="shared" si="37"/>
        <v>0</v>
      </c>
    </row>
    <row r="44" spans="1:61" ht="18" customHeight="1" x14ac:dyDescent="0.25">
      <c r="A44" s="97" t="s">
        <v>172</v>
      </c>
      <c r="B44" s="74" t="s">
        <v>264</v>
      </c>
      <c r="C44" s="141">
        <v>0</v>
      </c>
      <c r="D44" s="141">
        <v>0</v>
      </c>
      <c r="E44" s="141">
        <v>0</v>
      </c>
      <c r="F44" s="141">
        <v>0</v>
      </c>
      <c r="G44" s="141">
        <v>0</v>
      </c>
      <c r="H44" s="141">
        <v>0</v>
      </c>
      <c r="I44" s="141">
        <v>0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  <c r="Y44" s="141">
        <v>0</v>
      </c>
      <c r="Z44" s="141">
        <v>0</v>
      </c>
      <c r="AA44" s="141">
        <v>0</v>
      </c>
      <c r="AB44" s="141">
        <v>0</v>
      </c>
      <c r="AC44" s="141">
        <v>0</v>
      </c>
      <c r="AD44" s="141">
        <v>0</v>
      </c>
      <c r="AE44" s="153">
        <v>0</v>
      </c>
      <c r="AF44" s="154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5">
        <v>0</v>
      </c>
      <c r="AM44" s="153">
        <v>0</v>
      </c>
      <c r="AN44" s="153">
        <v>0</v>
      </c>
      <c r="AO44" s="153">
        <v>0</v>
      </c>
      <c r="AP44" s="155">
        <v>0</v>
      </c>
      <c r="AQ44" s="153">
        <v>0</v>
      </c>
      <c r="AR44" s="153">
        <v>0</v>
      </c>
      <c r="AS44" s="153">
        <v>0</v>
      </c>
      <c r="AT44" s="155">
        <v>0</v>
      </c>
      <c r="AU44" s="156">
        <v>0</v>
      </c>
      <c r="AW44" s="97" t="s">
        <v>172</v>
      </c>
      <c r="AX44" s="74" t="s">
        <v>264</v>
      </c>
      <c r="AY44" s="217">
        <f t="shared" si="16"/>
        <v>0</v>
      </c>
      <c r="AZ44" s="217">
        <f t="shared" si="17"/>
        <v>0</v>
      </c>
      <c r="BA44" s="217">
        <f>K44+L44+M44+N44</f>
        <v>0</v>
      </c>
      <c r="BB44" s="217">
        <f t="shared" si="19"/>
        <v>0</v>
      </c>
      <c r="BC44" s="217">
        <f t="shared" si="20"/>
        <v>0</v>
      </c>
      <c r="BD44" s="217">
        <f t="shared" si="21"/>
        <v>0</v>
      </c>
      <c r="BE44" s="217">
        <f t="shared" si="22"/>
        <v>0</v>
      </c>
      <c r="BF44" s="217">
        <f t="shared" si="23"/>
        <v>0</v>
      </c>
      <c r="BG44" s="217">
        <f t="shared" si="24"/>
        <v>0</v>
      </c>
      <c r="BH44" s="279">
        <f t="shared" si="14"/>
        <v>0</v>
      </c>
      <c r="BI44" s="255">
        <f t="shared" si="37"/>
        <v>0</v>
      </c>
    </row>
    <row r="45" spans="1:61" ht="18" customHeight="1" x14ac:dyDescent="0.25">
      <c r="A45" s="97" t="s">
        <v>173</v>
      </c>
      <c r="B45" s="89" t="s">
        <v>265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53">
        <v>0</v>
      </c>
      <c r="AF45" s="153">
        <v>0</v>
      </c>
      <c r="AG45" s="153">
        <v>0</v>
      </c>
      <c r="AH45" s="153">
        <v>0</v>
      </c>
      <c r="AI45" s="153">
        <v>0</v>
      </c>
      <c r="AJ45" s="153">
        <v>0</v>
      </c>
      <c r="AK45" s="153">
        <v>0</v>
      </c>
      <c r="AL45" s="155">
        <v>0</v>
      </c>
      <c r="AM45" s="153">
        <v>0</v>
      </c>
      <c r="AN45" s="153">
        <v>0</v>
      </c>
      <c r="AO45" s="153">
        <v>0</v>
      </c>
      <c r="AP45" s="155">
        <v>0</v>
      </c>
      <c r="AQ45" s="153">
        <v>0</v>
      </c>
      <c r="AR45" s="153">
        <v>0</v>
      </c>
      <c r="AS45" s="153">
        <v>0</v>
      </c>
      <c r="AT45" s="155">
        <v>0</v>
      </c>
      <c r="AU45" s="156">
        <v>0</v>
      </c>
      <c r="AW45" s="97" t="s">
        <v>173</v>
      </c>
      <c r="AX45" s="89" t="s">
        <v>265</v>
      </c>
      <c r="AY45" s="217">
        <f t="shared" si="16"/>
        <v>0</v>
      </c>
      <c r="AZ45" s="217">
        <f t="shared" si="17"/>
        <v>0</v>
      </c>
      <c r="BA45" s="217">
        <f t="shared" si="18"/>
        <v>0</v>
      </c>
      <c r="BB45" s="217">
        <f t="shared" si="19"/>
        <v>0</v>
      </c>
      <c r="BC45" s="217">
        <f t="shared" si="20"/>
        <v>0</v>
      </c>
      <c r="BD45" s="217">
        <f t="shared" si="21"/>
        <v>0</v>
      </c>
      <c r="BE45" s="217">
        <f t="shared" si="22"/>
        <v>0</v>
      </c>
      <c r="BF45" s="217">
        <f t="shared" si="23"/>
        <v>0</v>
      </c>
      <c r="BG45" s="217">
        <f t="shared" si="24"/>
        <v>0</v>
      </c>
      <c r="BH45" s="279">
        <f t="shared" si="14"/>
        <v>0</v>
      </c>
      <c r="BI45" s="255">
        <f t="shared" si="37"/>
        <v>0</v>
      </c>
    </row>
    <row r="46" spans="1:61" ht="18" customHeight="1" x14ac:dyDescent="0.25">
      <c r="A46" s="97" t="s">
        <v>174</v>
      </c>
      <c r="B46" s="74" t="s">
        <v>261</v>
      </c>
      <c r="C46" s="141">
        <v>0</v>
      </c>
      <c r="D46" s="141">
        <v>0</v>
      </c>
      <c r="E46" s="141">
        <v>0</v>
      </c>
      <c r="F46" s="141">
        <v>0</v>
      </c>
      <c r="G46" s="141"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153">
        <v>0</v>
      </c>
      <c r="AF46" s="153">
        <v>0</v>
      </c>
      <c r="AG46" s="153">
        <v>0</v>
      </c>
      <c r="AH46" s="153">
        <v>0</v>
      </c>
      <c r="AI46" s="153">
        <v>0</v>
      </c>
      <c r="AJ46" s="153">
        <v>0</v>
      </c>
      <c r="AK46" s="153">
        <v>0</v>
      </c>
      <c r="AL46" s="155">
        <v>0</v>
      </c>
      <c r="AM46" s="153">
        <v>0</v>
      </c>
      <c r="AN46" s="153">
        <v>0</v>
      </c>
      <c r="AO46" s="153">
        <v>0</v>
      </c>
      <c r="AP46" s="155">
        <v>0</v>
      </c>
      <c r="AQ46" s="153">
        <v>0</v>
      </c>
      <c r="AR46" s="153">
        <v>0</v>
      </c>
      <c r="AS46" s="153">
        <v>0</v>
      </c>
      <c r="AT46" s="155">
        <v>0</v>
      </c>
      <c r="AU46" s="156">
        <v>0</v>
      </c>
      <c r="AW46" s="97" t="s">
        <v>174</v>
      </c>
      <c r="AX46" s="74" t="s">
        <v>261</v>
      </c>
      <c r="AY46" s="217">
        <f t="shared" si="16"/>
        <v>0</v>
      </c>
      <c r="AZ46" s="217">
        <f t="shared" si="17"/>
        <v>0</v>
      </c>
      <c r="BA46" s="217">
        <f t="shared" si="18"/>
        <v>0</v>
      </c>
      <c r="BB46" s="217">
        <f t="shared" si="19"/>
        <v>0</v>
      </c>
      <c r="BC46" s="217">
        <f t="shared" si="20"/>
        <v>0</v>
      </c>
      <c r="BD46" s="217">
        <f t="shared" si="21"/>
        <v>0</v>
      </c>
      <c r="BE46" s="217">
        <f t="shared" si="22"/>
        <v>0</v>
      </c>
      <c r="BF46" s="217">
        <f t="shared" si="23"/>
        <v>0</v>
      </c>
      <c r="BG46" s="217">
        <f t="shared" si="24"/>
        <v>0</v>
      </c>
      <c r="BH46" s="279">
        <f t="shared" si="14"/>
        <v>0</v>
      </c>
      <c r="BI46" s="255">
        <f t="shared" si="37"/>
        <v>0</v>
      </c>
    </row>
    <row r="47" spans="1:61" ht="18" customHeight="1" x14ac:dyDescent="0.25">
      <c r="A47" s="97" t="s">
        <v>175</v>
      </c>
      <c r="B47" s="74" t="s">
        <v>262</v>
      </c>
      <c r="C47" s="141">
        <v>0</v>
      </c>
      <c r="D47" s="141">
        <v>0</v>
      </c>
      <c r="E47" s="141">
        <v>0</v>
      </c>
      <c r="F47" s="141">
        <v>0</v>
      </c>
      <c r="G47" s="141">
        <v>0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  <c r="T47" s="141">
        <v>0</v>
      </c>
      <c r="U47" s="141">
        <v>0</v>
      </c>
      <c r="V47" s="141">
        <v>0</v>
      </c>
      <c r="W47" s="141">
        <v>0</v>
      </c>
      <c r="X47" s="141">
        <v>0</v>
      </c>
      <c r="Y47" s="141">
        <v>0</v>
      </c>
      <c r="Z47" s="141">
        <v>0</v>
      </c>
      <c r="AA47" s="141">
        <v>0</v>
      </c>
      <c r="AB47" s="141">
        <v>0</v>
      </c>
      <c r="AC47" s="141">
        <v>0</v>
      </c>
      <c r="AD47" s="141">
        <v>0</v>
      </c>
      <c r="AE47" s="153">
        <v>0</v>
      </c>
      <c r="AF47" s="153">
        <v>0</v>
      </c>
      <c r="AG47" s="153">
        <v>0</v>
      </c>
      <c r="AH47" s="153">
        <v>0</v>
      </c>
      <c r="AI47" s="153">
        <v>0</v>
      </c>
      <c r="AJ47" s="153">
        <v>0</v>
      </c>
      <c r="AK47" s="153">
        <v>0</v>
      </c>
      <c r="AL47" s="155">
        <v>0</v>
      </c>
      <c r="AM47" s="153">
        <v>0</v>
      </c>
      <c r="AN47" s="153">
        <v>0</v>
      </c>
      <c r="AO47" s="153">
        <v>0</v>
      </c>
      <c r="AP47" s="155">
        <v>0</v>
      </c>
      <c r="AQ47" s="153">
        <v>0</v>
      </c>
      <c r="AR47" s="153">
        <v>0</v>
      </c>
      <c r="AS47" s="153">
        <v>0</v>
      </c>
      <c r="AT47" s="155">
        <v>0</v>
      </c>
      <c r="AU47" s="156">
        <v>0</v>
      </c>
      <c r="AW47" s="97" t="s">
        <v>175</v>
      </c>
      <c r="AX47" s="74" t="s">
        <v>262</v>
      </c>
      <c r="AY47" s="217">
        <f t="shared" si="16"/>
        <v>0</v>
      </c>
      <c r="AZ47" s="217">
        <f>G47+H47+I47+J47</f>
        <v>0</v>
      </c>
      <c r="BA47" s="217">
        <f t="shared" si="18"/>
        <v>0</v>
      </c>
      <c r="BB47" s="217">
        <f t="shared" si="19"/>
        <v>0</v>
      </c>
      <c r="BC47" s="217">
        <f t="shared" si="20"/>
        <v>0</v>
      </c>
      <c r="BD47" s="217">
        <f t="shared" si="21"/>
        <v>0</v>
      </c>
      <c r="BE47" s="217">
        <f t="shared" si="22"/>
        <v>0</v>
      </c>
      <c r="BF47" s="217">
        <f t="shared" si="23"/>
        <v>0</v>
      </c>
      <c r="BG47" s="217">
        <f t="shared" si="24"/>
        <v>0</v>
      </c>
      <c r="BH47" s="279">
        <f t="shared" si="14"/>
        <v>0</v>
      </c>
      <c r="BI47" s="255">
        <f t="shared" si="37"/>
        <v>0</v>
      </c>
    </row>
    <row r="48" spans="1:61" ht="18" customHeight="1" x14ac:dyDescent="0.25">
      <c r="A48" s="97" t="s">
        <v>176</v>
      </c>
      <c r="B48" s="74" t="s">
        <v>266</v>
      </c>
      <c r="C48" s="141">
        <v>0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53">
        <v>0</v>
      </c>
      <c r="AF48" s="153">
        <v>0</v>
      </c>
      <c r="AG48" s="153">
        <v>0</v>
      </c>
      <c r="AH48" s="153">
        <v>0</v>
      </c>
      <c r="AI48" s="153">
        <v>0</v>
      </c>
      <c r="AJ48" s="153">
        <v>0</v>
      </c>
      <c r="AK48" s="153">
        <v>0</v>
      </c>
      <c r="AL48" s="155">
        <v>0</v>
      </c>
      <c r="AM48" s="153">
        <v>0</v>
      </c>
      <c r="AN48" s="153">
        <v>0</v>
      </c>
      <c r="AO48" s="153">
        <v>0</v>
      </c>
      <c r="AP48" s="155">
        <v>0</v>
      </c>
      <c r="AQ48" s="153">
        <v>0</v>
      </c>
      <c r="AR48" s="153">
        <v>0</v>
      </c>
      <c r="AS48" s="153">
        <v>0</v>
      </c>
      <c r="AT48" s="155">
        <v>0</v>
      </c>
      <c r="AU48" s="156">
        <v>0</v>
      </c>
      <c r="AW48" s="97" t="s">
        <v>176</v>
      </c>
      <c r="AX48" s="74" t="s">
        <v>266</v>
      </c>
      <c r="AY48" s="217">
        <f>C48+D48+E48+F48</f>
        <v>0</v>
      </c>
      <c r="AZ48" s="217">
        <f t="shared" si="17"/>
        <v>0</v>
      </c>
      <c r="BA48" s="217">
        <f t="shared" si="18"/>
        <v>0</v>
      </c>
      <c r="BB48" s="217">
        <f t="shared" si="19"/>
        <v>0</v>
      </c>
      <c r="BC48" s="217">
        <f t="shared" si="20"/>
        <v>0</v>
      </c>
      <c r="BD48" s="217">
        <f t="shared" si="21"/>
        <v>0</v>
      </c>
      <c r="BE48" s="217">
        <f t="shared" si="22"/>
        <v>0</v>
      </c>
      <c r="BF48" s="217">
        <f t="shared" si="23"/>
        <v>0</v>
      </c>
      <c r="BG48" s="217">
        <f t="shared" si="24"/>
        <v>0</v>
      </c>
      <c r="BH48" s="279">
        <f t="shared" si="14"/>
        <v>0</v>
      </c>
      <c r="BI48" s="255">
        <f t="shared" si="37"/>
        <v>0</v>
      </c>
    </row>
    <row r="49" spans="1:61" s="3" customFormat="1" ht="18" customHeight="1" x14ac:dyDescent="0.25">
      <c r="A49" s="96" t="s">
        <v>177</v>
      </c>
      <c r="B49" s="88" t="s">
        <v>207</v>
      </c>
      <c r="C49" s="146">
        <f>C50+C53+C56</f>
        <v>717747.13832774828</v>
      </c>
      <c r="D49" s="146">
        <f t="shared" ref="D49:N49" si="114">D50+D53+D56</f>
        <v>287744.81354378589</v>
      </c>
      <c r="E49" s="146">
        <f t="shared" si="114"/>
        <v>1921620.2189854505</v>
      </c>
      <c r="F49" s="146">
        <f t="shared" si="114"/>
        <v>1003528.5015374711</v>
      </c>
      <c r="G49" s="146">
        <f t="shared" si="114"/>
        <v>955242.91807857901</v>
      </c>
      <c r="H49" s="146">
        <f t="shared" si="114"/>
        <v>215649.01346334303</v>
      </c>
      <c r="I49" s="146">
        <f t="shared" si="114"/>
        <v>1534378.742407765</v>
      </c>
      <c r="J49" s="146">
        <f t="shared" si="114"/>
        <v>264836.35832211748</v>
      </c>
      <c r="K49" s="146">
        <f t="shared" si="114"/>
        <v>1865474.8462333768</v>
      </c>
      <c r="L49" s="146">
        <f t="shared" si="114"/>
        <v>1117989.7824010183</v>
      </c>
      <c r="M49" s="146">
        <f t="shared" si="114"/>
        <v>1316351.5611133999</v>
      </c>
      <c r="N49" s="146">
        <f t="shared" si="114"/>
        <v>1500459.7019342002</v>
      </c>
      <c r="O49" s="146">
        <f t="shared" ref="O49" si="115">O50+O53+O56</f>
        <v>1285677.8740000001</v>
      </c>
      <c r="P49" s="146">
        <f t="shared" ref="P49" si="116">P50+P53+P56</f>
        <v>545668.23554520006</v>
      </c>
      <c r="Q49" s="146">
        <f t="shared" ref="Q49" si="117">Q50+Q53+Q56</f>
        <v>1580916.2454704</v>
      </c>
      <c r="R49" s="146">
        <f t="shared" ref="R49" si="118">R50+R53+R56</f>
        <v>276930.51192000002</v>
      </c>
      <c r="S49" s="146">
        <f t="shared" ref="S49" si="119">S50+S53+S56</f>
        <v>296528.60159999999</v>
      </c>
      <c r="T49" s="146">
        <f t="shared" ref="T49" si="120">T50+T53+T56</f>
        <v>2160275.6446400001</v>
      </c>
      <c r="U49" s="146">
        <f t="shared" ref="U49" si="121">U50+U53+U56</f>
        <v>2435817.0939199999</v>
      </c>
      <c r="V49" s="146">
        <f t="shared" ref="V49" si="122">V50+V53+V56</f>
        <v>1054438.07552</v>
      </c>
      <c r="W49" s="146">
        <f t="shared" ref="W49" si="123">W50+W53+W56</f>
        <v>1165443.9523199999</v>
      </c>
      <c r="X49" s="146">
        <f t="shared" ref="X49" si="124">X50+X53+X56</f>
        <v>965425.77591999993</v>
      </c>
      <c r="Y49" s="146">
        <f t="shared" ref="Y49" si="125">Y50+Y53+Y56</f>
        <v>2138173.8092800002</v>
      </c>
      <c r="Z49" s="146">
        <f t="shared" ref="Z49" si="126">Z50+Z53+Z56</f>
        <v>349302.72272000002</v>
      </c>
      <c r="AA49" s="146">
        <f t="shared" ref="AA49" si="127">AA50+AA53+AA56</f>
        <v>663038.03208000003</v>
      </c>
      <c r="AB49" s="146">
        <f t="shared" ref="AB49" si="128">AB50+AB53+AB56</f>
        <v>450487.52639999997</v>
      </c>
      <c r="AC49" s="146">
        <f t="shared" ref="AC49" si="129">AC50+AC53+AC56</f>
        <v>457720.17680000002</v>
      </c>
      <c r="AD49" s="146">
        <f t="shared" ref="AD49" si="130">AD50+AD53+AD56</f>
        <v>177704.91967999999</v>
      </c>
      <c r="AE49" s="147">
        <f>AE50+AE53+AE56</f>
        <v>387954.54191999999</v>
      </c>
      <c r="AF49" s="147">
        <f t="shared" ref="AF49:AK49" si="131">AF50+AF53+AF56</f>
        <v>530959.45903999999</v>
      </c>
      <c r="AG49" s="147">
        <f t="shared" si="131"/>
        <v>416472.03288000042</v>
      </c>
      <c r="AH49" s="147">
        <f t="shared" si="131"/>
        <v>861677.34736000001</v>
      </c>
      <c r="AI49" s="147">
        <f t="shared" si="131"/>
        <v>104361.940657</v>
      </c>
      <c r="AJ49" s="147">
        <f t="shared" si="131"/>
        <v>704862</v>
      </c>
      <c r="AK49" s="147">
        <f t="shared" si="131"/>
        <v>434627.85113999998</v>
      </c>
      <c r="AL49" s="147">
        <f t="shared" ref="AL49" si="132">AL50+AL53+AL56</f>
        <v>1685457.8528160003</v>
      </c>
      <c r="AM49" s="147">
        <f t="shared" ref="AM49" si="133">AM50+AM53+AM56</f>
        <v>361926.19749499997</v>
      </c>
      <c r="AN49" s="147">
        <f t="shared" ref="AN49" si="134">AN50+AN53+AN56</f>
        <v>570534.00543000002</v>
      </c>
      <c r="AO49" s="147">
        <f t="shared" ref="AO49" si="135">AO50+AO53+AO56</f>
        <v>639723.26269</v>
      </c>
      <c r="AP49" s="148">
        <f t="shared" ref="AP49:AS49" si="136">AP50+AP53+AP56</f>
        <v>875104.58</v>
      </c>
      <c r="AQ49" s="147">
        <f t="shared" si="136"/>
        <v>358743.06140000001</v>
      </c>
      <c r="AR49" s="147">
        <f t="shared" si="136"/>
        <v>515635.87462000002</v>
      </c>
      <c r="AS49" s="147">
        <f t="shared" si="136"/>
        <v>669018.16498999996</v>
      </c>
      <c r="AT49" s="148">
        <f t="shared" ref="AT49:AU49" si="137">AT50+AT53+AT56</f>
        <v>1021885.96</v>
      </c>
      <c r="AU49" s="149">
        <f t="shared" si="137"/>
        <v>462003</v>
      </c>
      <c r="AW49" s="96" t="s">
        <v>177</v>
      </c>
      <c r="AX49" s="88" t="s">
        <v>207</v>
      </c>
      <c r="AY49" s="234">
        <f t="shared" si="16"/>
        <v>3930640.6723944554</v>
      </c>
      <c r="AZ49" s="234">
        <f t="shared" si="17"/>
        <v>2970107.0322718043</v>
      </c>
      <c r="BA49" s="234">
        <f t="shared" si="18"/>
        <v>5800275.8916819952</v>
      </c>
      <c r="BB49" s="234">
        <f t="shared" si="19"/>
        <v>3689192.8669356001</v>
      </c>
      <c r="BC49" s="234">
        <f t="shared" si="20"/>
        <v>5947059.4156800006</v>
      </c>
      <c r="BD49" s="234">
        <f t="shared" si="21"/>
        <v>4618346.2602400007</v>
      </c>
      <c r="BE49" s="234">
        <f t="shared" si="22"/>
        <v>1748950.6549600002</v>
      </c>
      <c r="BF49" s="234">
        <f t="shared" si="23"/>
        <v>2197063.3812000006</v>
      </c>
      <c r="BG49" s="234">
        <f t="shared" si="24"/>
        <v>2929309.6446130006</v>
      </c>
      <c r="BH49" s="278">
        <f t="shared" si="14"/>
        <v>2447288.0456150002</v>
      </c>
      <c r="BI49" s="253">
        <f t="shared" si="37"/>
        <v>2565283.0610099998</v>
      </c>
    </row>
    <row r="50" spans="1:61" ht="18" customHeight="1" x14ac:dyDescent="0.25">
      <c r="A50" s="97" t="s">
        <v>178</v>
      </c>
      <c r="B50" s="89" t="s">
        <v>269</v>
      </c>
      <c r="C50" s="143">
        <f>C51+C52</f>
        <v>706461.68932774826</v>
      </c>
      <c r="D50" s="143">
        <f t="shared" ref="D50:N50" si="138">D51+D52</f>
        <v>156029.81354378589</v>
      </c>
      <c r="E50" s="143">
        <f t="shared" si="138"/>
        <v>1904119.2189854505</v>
      </c>
      <c r="F50" s="143">
        <f t="shared" si="138"/>
        <v>803815.50153747108</v>
      </c>
      <c r="G50" s="143">
        <f t="shared" si="138"/>
        <v>955242.91807857901</v>
      </c>
      <c r="H50" s="143">
        <f t="shared" si="138"/>
        <v>215649.01346334303</v>
      </c>
      <c r="I50" s="143">
        <f t="shared" si="138"/>
        <v>1497563.742407765</v>
      </c>
      <c r="J50" s="143">
        <f t="shared" si="138"/>
        <v>264836.35832211748</v>
      </c>
      <c r="K50" s="143">
        <f t="shared" si="138"/>
        <v>1525356.8462333768</v>
      </c>
      <c r="L50" s="143">
        <f t="shared" si="138"/>
        <v>1117989.7824010183</v>
      </c>
      <c r="M50" s="143">
        <f t="shared" si="138"/>
        <v>1316351.5611133999</v>
      </c>
      <c r="N50" s="143">
        <f t="shared" si="138"/>
        <v>1500459.7019342002</v>
      </c>
      <c r="O50" s="143">
        <f t="shared" ref="O50" si="139">O51+O52</f>
        <v>1285677.8740000001</v>
      </c>
      <c r="P50" s="143">
        <f t="shared" ref="P50" si="140">P51+P52</f>
        <v>212650.2355452</v>
      </c>
      <c r="Q50" s="143">
        <f t="shared" ref="Q50" si="141">Q51+Q52</f>
        <v>1550163.5454704</v>
      </c>
      <c r="R50" s="143">
        <f t="shared" ref="R50" si="142">R51+R52</f>
        <v>194957.97192000001</v>
      </c>
      <c r="S50" s="143">
        <f t="shared" ref="S50" si="143">S51+S52</f>
        <v>296528.60159999999</v>
      </c>
      <c r="T50" s="143">
        <f t="shared" ref="T50" si="144">T51+T52</f>
        <v>2160275.6446400001</v>
      </c>
      <c r="U50" s="143">
        <f t="shared" ref="U50" si="145">U51+U52</f>
        <v>2108764.0939199999</v>
      </c>
      <c r="V50" s="143">
        <f t="shared" ref="V50" si="146">V51+V52</f>
        <v>1054438.07552</v>
      </c>
      <c r="W50" s="143">
        <f t="shared" ref="W50" si="147">W51+W52</f>
        <v>1165443.9523199999</v>
      </c>
      <c r="X50" s="143">
        <f t="shared" ref="X50" si="148">X51+X52</f>
        <v>965425.77591999993</v>
      </c>
      <c r="Y50" s="143">
        <f t="shared" ref="Y50" si="149">Y51+Y52</f>
        <v>2138173.8092800002</v>
      </c>
      <c r="Z50" s="143">
        <f t="shared" ref="Z50" si="150">Z51+Z52</f>
        <v>349302.72272000002</v>
      </c>
      <c r="AA50" s="143">
        <f t="shared" ref="AA50" si="151">AA51+AA52</f>
        <v>663038.03208000003</v>
      </c>
      <c r="AB50" s="143">
        <f t="shared" ref="AB50" si="152">AB51+AB52</f>
        <v>450487.52639999997</v>
      </c>
      <c r="AC50" s="143">
        <f t="shared" ref="AC50" si="153">AC51+AC52</f>
        <v>457720.17680000002</v>
      </c>
      <c r="AD50" s="143">
        <f t="shared" ref="AD50" si="154">AD51+AD52</f>
        <v>177704.91967999999</v>
      </c>
      <c r="AE50" s="143">
        <f t="shared" ref="AE50" si="155">AE51+AE52</f>
        <v>387954.54191999999</v>
      </c>
      <c r="AF50" s="143">
        <f t="shared" ref="AF50" si="156">AF51+AF52</f>
        <v>496852.35904000001</v>
      </c>
      <c r="AG50" s="143">
        <f t="shared" ref="AG50" si="157">AG51+AG52</f>
        <v>416472.03288000042</v>
      </c>
      <c r="AH50" s="143">
        <f t="shared" ref="AH50" si="158">AH51+AH52</f>
        <v>803169.0196</v>
      </c>
      <c r="AI50" s="143">
        <f t="shared" ref="AI50" si="159">AI51+AI52</f>
        <v>104361.940657</v>
      </c>
      <c r="AJ50" s="143">
        <f t="shared" ref="AJ50" si="160">AJ51+AJ52</f>
        <v>704862</v>
      </c>
      <c r="AK50" s="143">
        <f t="shared" ref="AK50" si="161">AK51+AK52</f>
        <v>181424.85113999998</v>
      </c>
      <c r="AL50" s="143">
        <f t="shared" ref="AL50" si="162">AL51+AL52</f>
        <v>1617110.8528160003</v>
      </c>
      <c r="AM50" s="143">
        <f t="shared" ref="AM50" si="163">AM51+AM52</f>
        <v>361926.19749499997</v>
      </c>
      <c r="AN50" s="143">
        <f t="shared" ref="AN50" si="164">AN51+AN52</f>
        <v>570534.00543000002</v>
      </c>
      <c r="AO50" s="143">
        <f t="shared" ref="AO50" si="165">AO51+AO52</f>
        <v>639723.26269</v>
      </c>
      <c r="AP50" s="143">
        <f t="shared" ref="AP50:AS50" si="166">AP51+AP52</f>
        <v>875104.58</v>
      </c>
      <c r="AQ50" s="144">
        <f t="shared" si="166"/>
        <v>358743.06140000001</v>
      </c>
      <c r="AR50" s="143">
        <f t="shared" si="166"/>
        <v>515635.87462000002</v>
      </c>
      <c r="AS50" s="143">
        <f t="shared" si="166"/>
        <v>669018.16498999996</v>
      </c>
      <c r="AT50" s="143">
        <f t="shared" ref="AT50:AU50" si="167">AT51+AT52</f>
        <v>1021885.96</v>
      </c>
      <c r="AU50" s="174">
        <f t="shared" si="167"/>
        <v>462003</v>
      </c>
      <c r="AW50" s="97" t="s">
        <v>178</v>
      </c>
      <c r="AX50" s="89" t="s">
        <v>269</v>
      </c>
      <c r="AY50" s="217">
        <f t="shared" si="16"/>
        <v>3570426.2233944554</v>
      </c>
      <c r="AZ50" s="217">
        <f t="shared" si="17"/>
        <v>2933292.0322718043</v>
      </c>
      <c r="BA50" s="217">
        <f t="shared" si="18"/>
        <v>5460157.8916819952</v>
      </c>
      <c r="BB50" s="217">
        <f t="shared" si="19"/>
        <v>3243449.6269355998</v>
      </c>
      <c r="BC50" s="217">
        <f t="shared" si="20"/>
        <v>5620006.4156800006</v>
      </c>
      <c r="BD50" s="217">
        <f t="shared" si="21"/>
        <v>4618346.2602400007</v>
      </c>
      <c r="BE50" s="217">
        <f t="shared" si="22"/>
        <v>1748950.6549600002</v>
      </c>
      <c r="BF50" s="217">
        <f t="shared" si="23"/>
        <v>2104447.9534400003</v>
      </c>
      <c r="BG50" s="217">
        <f t="shared" si="24"/>
        <v>2607759.6446130006</v>
      </c>
      <c r="BH50" s="279">
        <f t="shared" si="14"/>
        <v>2447288.0456150002</v>
      </c>
      <c r="BI50" s="255">
        <f t="shared" si="37"/>
        <v>2565283.0610099998</v>
      </c>
    </row>
    <row r="51" spans="1:61" ht="18" customHeight="1" x14ac:dyDescent="0.25">
      <c r="A51" s="97" t="s">
        <v>179</v>
      </c>
      <c r="B51" s="74" t="s">
        <v>267</v>
      </c>
      <c r="C51" s="141">
        <v>514331</v>
      </c>
      <c r="D51" s="141">
        <v>0</v>
      </c>
      <c r="E51" s="141">
        <v>1514907</v>
      </c>
      <c r="F51" s="141">
        <v>617879</v>
      </c>
      <c r="G51" s="141">
        <v>675240</v>
      </c>
      <c r="H51" s="141">
        <v>0</v>
      </c>
      <c r="I51" s="141">
        <v>1026826</v>
      </c>
      <c r="J51" s="141">
        <v>0</v>
      </c>
      <c r="K51" s="141">
        <v>1030598.8999999999</v>
      </c>
      <c r="L51" s="141">
        <v>920884.5</v>
      </c>
      <c r="M51" s="141">
        <v>1081144.5</v>
      </c>
      <c r="N51" s="141">
        <v>1058669.8800000001</v>
      </c>
      <c r="O51" s="141">
        <v>1058669.8800000001</v>
      </c>
      <c r="P51" s="141">
        <v>35228</v>
      </c>
      <c r="Q51" s="141">
        <v>1009996</v>
      </c>
      <c r="R51" s="141">
        <v>0</v>
      </c>
      <c r="S51" s="141">
        <v>0</v>
      </c>
      <c r="T51" s="141">
        <v>1834443</v>
      </c>
      <c r="U51" s="141">
        <v>1731496</v>
      </c>
      <c r="V51" s="141">
        <v>912780</v>
      </c>
      <c r="W51" s="141">
        <v>912780</v>
      </c>
      <c r="X51" s="141">
        <v>706235</v>
      </c>
      <c r="Y51" s="141">
        <v>1897007</v>
      </c>
      <c r="Z51" s="141">
        <v>132320</v>
      </c>
      <c r="AA51" s="141">
        <v>443520</v>
      </c>
      <c r="AB51" s="141">
        <v>246379</v>
      </c>
      <c r="AC51" s="141">
        <v>284781</v>
      </c>
      <c r="AD51" s="141">
        <v>0</v>
      </c>
      <c r="AE51" s="153">
        <v>198372</v>
      </c>
      <c r="AF51" s="153">
        <v>328128</v>
      </c>
      <c r="AG51" s="153">
        <v>263251.80080000043</v>
      </c>
      <c r="AH51" s="153">
        <v>437791</v>
      </c>
      <c r="AI51" s="153">
        <v>0</v>
      </c>
      <c r="AJ51" s="153">
        <v>511280</v>
      </c>
      <c r="AK51" s="153">
        <v>0</v>
      </c>
      <c r="AL51" s="155">
        <v>1415520.0100000002</v>
      </c>
      <c r="AM51" s="153">
        <v>283093</v>
      </c>
      <c r="AN51" s="153">
        <v>409490</v>
      </c>
      <c r="AO51" s="153">
        <v>400885</v>
      </c>
      <c r="AP51" s="155">
        <v>642532</v>
      </c>
      <c r="AQ51" s="153">
        <v>214282</v>
      </c>
      <c r="AR51" s="153">
        <v>357316</v>
      </c>
      <c r="AS51" s="153">
        <v>488723</v>
      </c>
      <c r="AT51" s="155">
        <v>663719</v>
      </c>
      <c r="AU51" s="156">
        <v>349170</v>
      </c>
      <c r="AW51" s="97" t="s">
        <v>179</v>
      </c>
      <c r="AX51" s="74" t="s">
        <v>267</v>
      </c>
      <c r="AY51" s="217">
        <f t="shared" si="16"/>
        <v>2647117</v>
      </c>
      <c r="AZ51" s="217">
        <f t="shared" si="17"/>
        <v>1702066</v>
      </c>
      <c r="BA51" s="217">
        <f t="shared" si="18"/>
        <v>4091297.7800000003</v>
      </c>
      <c r="BB51" s="217">
        <f t="shared" si="19"/>
        <v>2103893.88</v>
      </c>
      <c r="BC51" s="217">
        <f t="shared" si="20"/>
        <v>4478719</v>
      </c>
      <c r="BD51" s="217">
        <f t="shared" si="21"/>
        <v>3648342</v>
      </c>
      <c r="BE51" s="217">
        <f t="shared" si="22"/>
        <v>974680</v>
      </c>
      <c r="BF51" s="217">
        <f t="shared" si="23"/>
        <v>1227542.8008000003</v>
      </c>
      <c r="BG51" s="217">
        <f t="shared" si="24"/>
        <v>1926800.0100000002</v>
      </c>
      <c r="BH51" s="279">
        <f>AM51+AN51+AO51+AP51</f>
        <v>1736000</v>
      </c>
      <c r="BI51" s="255">
        <f t="shared" si="37"/>
        <v>1724040</v>
      </c>
    </row>
    <row r="52" spans="1:61" ht="18" customHeight="1" x14ac:dyDescent="0.25">
      <c r="A52" s="97" t="s">
        <v>180</v>
      </c>
      <c r="B52" s="75" t="s">
        <v>268</v>
      </c>
      <c r="C52" s="142">
        <v>192130.68932774829</v>
      </c>
      <c r="D52" s="142">
        <v>156029.81354378589</v>
      </c>
      <c r="E52" s="142">
        <v>389212.21898545057</v>
      </c>
      <c r="F52" s="142">
        <v>185936.50153747102</v>
      </c>
      <c r="G52" s="142">
        <v>280002.91807857901</v>
      </c>
      <c r="H52" s="142">
        <v>215649.01346334303</v>
      </c>
      <c r="I52" s="142">
        <v>470737.74240776501</v>
      </c>
      <c r="J52" s="142">
        <v>264836.35832211748</v>
      </c>
      <c r="K52" s="142">
        <v>494757.94623337674</v>
      </c>
      <c r="L52" s="142">
        <v>197105.28240101819</v>
      </c>
      <c r="M52" s="142">
        <v>235207.06111339998</v>
      </c>
      <c r="N52" s="142">
        <v>441789.82193420001</v>
      </c>
      <c r="O52" s="142">
        <v>227007.99400000001</v>
      </c>
      <c r="P52" s="142">
        <v>177422.2355452</v>
      </c>
      <c r="Q52" s="142">
        <v>540167.54547040001</v>
      </c>
      <c r="R52" s="142">
        <v>194957.97192000001</v>
      </c>
      <c r="S52" s="142">
        <v>296528.60159999999</v>
      </c>
      <c r="T52" s="142">
        <v>325832.64464000001</v>
      </c>
      <c r="U52" s="142">
        <v>377268.09392000001</v>
      </c>
      <c r="V52" s="142">
        <v>141658.07551999998</v>
      </c>
      <c r="W52" s="142">
        <v>252663.95231999998</v>
      </c>
      <c r="X52" s="142">
        <v>259190.77591999999</v>
      </c>
      <c r="Y52" s="142">
        <v>241166.80927999999</v>
      </c>
      <c r="Z52" s="142">
        <v>216982.72272000002</v>
      </c>
      <c r="AA52" s="142">
        <v>219518.03208</v>
      </c>
      <c r="AB52" s="142">
        <v>204108.5264</v>
      </c>
      <c r="AC52" s="142">
        <v>172939.17679999999</v>
      </c>
      <c r="AD52" s="142">
        <v>177704.91967999999</v>
      </c>
      <c r="AE52" s="153">
        <v>189582.54191999999</v>
      </c>
      <c r="AF52" s="153">
        <v>168724.35904000001</v>
      </c>
      <c r="AG52" s="153">
        <v>153220.23207999999</v>
      </c>
      <c r="AH52" s="153">
        <v>365378.0196</v>
      </c>
      <c r="AI52" s="153">
        <v>104361.940657</v>
      </c>
      <c r="AJ52" s="153">
        <v>193582</v>
      </c>
      <c r="AK52" s="153">
        <v>181424.85113999998</v>
      </c>
      <c r="AL52" s="155">
        <v>201590.84281600002</v>
      </c>
      <c r="AM52" s="153">
        <v>78833.197495</v>
      </c>
      <c r="AN52" s="153">
        <v>161044.00543000002</v>
      </c>
      <c r="AO52" s="153">
        <v>238838.26269</v>
      </c>
      <c r="AP52" s="155">
        <v>232572.58</v>
      </c>
      <c r="AQ52" s="153">
        <v>144461.06140000001</v>
      </c>
      <c r="AR52" s="153">
        <v>158319.87461999999</v>
      </c>
      <c r="AS52" s="153">
        <v>180295.16499000002</v>
      </c>
      <c r="AT52" s="155">
        <v>358166.96</v>
      </c>
      <c r="AU52" s="156">
        <v>112833</v>
      </c>
      <c r="AW52" s="97" t="s">
        <v>180</v>
      </c>
      <c r="AX52" s="74" t="s">
        <v>268</v>
      </c>
      <c r="AY52" s="217">
        <f t="shared" si="16"/>
        <v>923309.22339445585</v>
      </c>
      <c r="AZ52" s="217">
        <f t="shared" si="17"/>
        <v>1231226.0322718045</v>
      </c>
      <c r="BA52" s="217">
        <f t="shared" si="18"/>
        <v>1368860.111681995</v>
      </c>
      <c r="BB52" s="217">
        <f t="shared" si="19"/>
        <v>1139555.7469355999</v>
      </c>
      <c r="BC52" s="217">
        <f t="shared" si="20"/>
        <v>1141287.4156800001</v>
      </c>
      <c r="BD52" s="217">
        <f t="shared" si="21"/>
        <v>970004.26023999997</v>
      </c>
      <c r="BE52" s="217">
        <f t="shared" si="22"/>
        <v>774270.65495999996</v>
      </c>
      <c r="BF52" s="217">
        <f t="shared" si="23"/>
        <v>876905.15263999999</v>
      </c>
      <c r="BG52" s="217">
        <f t="shared" si="24"/>
        <v>680959.63461299997</v>
      </c>
      <c r="BH52" s="279">
        <f t="shared" si="14"/>
        <v>711288.04561499995</v>
      </c>
      <c r="BI52" s="255">
        <f t="shared" si="37"/>
        <v>841243.06101000006</v>
      </c>
    </row>
    <row r="53" spans="1:61" ht="18" customHeight="1" x14ac:dyDescent="0.25">
      <c r="A53" s="97" t="s">
        <v>181</v>
      </c>
      <c r="B53" s="90" t="s">
        <v>270</v>
      </c>
      <c r="C53" s="144">
        <v>11285.449000000001</v>
      </c>
      <c r="D53" s="144">
        <v>131715</v>
      </c>
      <c r="E53" s="144">
        <v>17501</v>
      </c>
      <c r="F53" s="144">
        <v>199713</v>
      </c>
      <c r="G53" s="144">
        <v>0</v>
      </c>
      <c r="H53" s="144">
        <v>0</v>
      </c>
      <c r="I53" s="144">
        <v>36815</v>
      </c>
      <c r="J53" s="144">
        <v>0</v>
      </c>
      <c r="K53" s="144">
        <v>340118</v>
      </c>
      <c r="L53" s="144">
        <v>0</v>
      </c>
      <c r="M53" s="144">
        <v>0</v>
      </c>
      <c r="N53" s="144">
        <v>0</v>
      </c>
      <c r="O53" s="144">
        <v>0</v>
      </c>
      <c r="P53" s="144">
        <v>333018</v>
      </c>
      <c r="Q53" s="144">
        <v>30752.7</v>
      </c>
      <c r="R53" s="144">
        <v>81972.539999999994</v>
      </c>
      <c r="S53" s="144">
        <v>0</v>
      </c>
      <c r="T53" s="144">
        <v>0</v>
      </c>
      <c r="U53" s="144">
        <v>327053</v>
      </c>
      <c r="V53" s="144">
        <v>0</v>
      </c>
      <c r="W53" s="144">
        <v>0</v>
      </c>
      <c r="X53" s="144">
        <v>0</v>
      </c>
      <c r="Y53" s="144">
        <v>0</v>
      </c>
      <c r="Z53" s="144">
        <v>0</v>
      </c>
      <c r="AA53" s="144">
        <v>0</v>
      </c>
      <c r="AB53" s="144">
        <v>0</v>
      </c>
      <c r="AC53" s="144">
        <v>0</v>
      </c>
      <c r="AD53" s="144">
        <v>0</v>
      </c>
      <c r="AE53" s="150">
        <v>0</v>
      </c>
      <c r="AF53" s="150">
        <v>34107.1</v>
      </c>
      <c r="AG53" s="150">
        <v>0</v>
      </c>
      <c r="AH53" s="150">
        <v>58508.32776</v>
      </c>
      <c r="AI53" s="150">
        <v>0</v>
      </c>
      <c r="AJ53" s="150">
        <v>0</v>
      </c>
      <c r="AK53" s="150">
        <v>253203</v>
      </c>
      <c r="AL53" s="151">
        <v>68347</v>
      </c>
      <c r="AM53" s="150">
        <v>0</v>
      </c>
      <c r="AN53" s="150">
        <v>0</v>
      </c>
      <c r="AO53" s="150">
        <v>0</v>
      </c>
      <c r="AP53" s="151">
        <v>0</v>
      </c>
      <c r="AQ53" s="150">
        <v>0</v>
      </c>
      <c r="AR53" s="150">
        <v>0</v>
      </c>
      <c r="AS53" s="150">
        <v>0</v>
      </c>
      <c r="AT53" s="151">
        <v>0</v>
      </c>
      <c r="AU53" s="152">
        <v>0</v>
      </c>
      <c r="AW53" s="97" t="s">
        <v>181</v>
      </c>
      <c r="AX53" s="89" t="s">
        <v>270</v>
      </c>
      <c r="AY53" s="217">
        <f t="shared" si="16"/>
        <v>360214.44900000002</v>
      </c>
      <c r="AZ53" s="217">
        <f t="shared" si="17"/>
        <v>36815</v>
      </c>
      <c r="BA53" s="217">
        <f t="shared" si="18"/>
        <v>340118</v>
      </c>
      <c r="BB53" s="217">
        <f t="shared" si="19"/>
        <v>445743.24</v>
      </c>
      <c r="BC53" s="217">
        <f t="shared" si="20"/>
        <v>327053</v>
      </c>
      <c r="BD53" s="217">
        <f t="shared" si="21"/>
        <v>0</v>
      </c>
      <c r="BE53" s="217">
        <f t="shared" si="22"/>
        <v>0</v>
      </c>
      <c r="BF53" s="217">
        <f t="shared" si="23"/>
        <v>92615.427759999991</v>
      </c>
      <c r="BG53" s="217">
        <f t="shared" si="24"/>
        <v>321550</v>
      </c>
      <c r="BH53" s="279">
        <f t="shared" si="14"/>
        <v>0</v>
      </c>
      <c r="BI53" s="255">
        <f t="shared" si="37"/>
        <v>0</v>
      </c>
    </row>
    <row r="54" spans="1:61" ht="18" customHeight="1" x14ac:dyDescent="0.25">
      <c r="A54" s="97" t="s">
        <v>182</v>
      </c>
      <c r="B54" s="75" t="s">
        <v>267</v>
      </c>
      <c r="C54" s="142" t="s">
        <v>405</v>
      </c>
      <c r="D54" s="142" t="s">
        <v>405</v>
      </c>
      <c r="E54" s="142" t="s">
        <v>405</v>
      </c>
      <c r="F54" s="142" t="s">
        <v>405</v>
      </c>
      <c r="G54" s="142" t="s">
        <v>405</v>
      </c>
      <c r="H54" s="142" t="s">
        <v>405</v>
      </c>
      <c r="I54" s="142" t="s">
        <v>405</v>
      </c>
      <c r="J54" s="142" t="s">
        <v>405</v>
      </c>
      <c r="K54" s="142" t="s">
        <v>405</v>
      </c>
      <c r="L54" s="142" t="s">
        <v>405</v>
      </c>
      <c r="M54" s="142" t="s">
        <v>405</v>
      </c>
      <c r="N54" s="142" t="s">
        <v>405</v>
      </c>
      <c r="O54" s="142" t="s">
        <v>405</v>
      </c>
      <c r="P54" s="142" t="s">
        <v>405</v>
      </c>
      <c r="Q54" s="142" t="s">
        <v>405</v>
      </c>
      <c r="R54" s="142" t="s">
        <v>405</v>
      </c>
      <c r="S54" s="142" t="s">
        <v>405</v>
      </c>
      <c r="T54" s="142" t="s">
        <v>405</v>
      </c>
      <c r="U54" s="142" t="s">
        <v>405</v>
      </c>
      <c r="V54" s="142" t="s">
        <v>405</v>
      </c>
      <c r="W54" s="142" t="s">
        <v>405</v>
      </c>
      <c r="X54" s="142" t="s">
        <v>405</v>
      </c>
      <c r="Y54" s="142" t="s">
        <v>405</v>
      </c>
      <c r="Z54" s="142" t="s">
        <v>405</v>
      </c>
      <c r="AA54" s="142" t="s">
        <v>405</v>
      </c>
      <c r="AB54" s="142" t="s">
        <v>405</v>
      </c>
      <c r="AC54" s="142" t="s">
        <v>405</v>
      </c>
      <c r="AD54" s="142" t="s">
        <v>405</v>
      </c>
      <c r="AE54" s="154" t="s">
        <v>405</v>
      </c>
      <c r="AF54" s="154" t="s">
        <v>405</v>
      </c>
      <c r="AG54" s="154" t="s">
        <v>405</v>
      </c>
      <c r="AH54" s="154" t="s">
        <v>405</v>
      </c>
      <c r="AI54" s="154" t="s">
        <v>405</v>
      </c>
      <c r="AJ54" s="154" t="s">
        <v>405</v>
      </c>
      <c r="AK54" s="154" t="s">
        <v>405</v>
      </c>
      <c r="AL54" s="157" t="s">
        <v>405</v>
      </c>
      <c r="AM54" s="154" t="s">
        <v>405</v>
      </c>
      <c r="AN54" s="154" t="s">
        <v>405</v>
      </c>
      <c r="AO54" s="154" t="s">
        <v>405</v>
      </c>
      <c r="AP54" s="157" t="s">
        <v>405</v>
      </c>
      <c r="AQ54" s="154" t="s">
        <v>405</v>
      </c>
      <c r="AR54" s="154" t="s">
        <v>405</v>
      </c>
      <c r="AS54" s="154" t="s">
        <v>405</v>
      </c>
      <c r="AT54" s="157" t="s">
        <v>405</v>
      </c>
      <c r="AU54" s="158" t="s">
        <v>405</v>
      </c>
      <c r="AW54" s="97" t="s">
        <v>182</v>
      </c>
      <c r="AX54" s="74" t="s">
        <v>267</v>
      </c>
      <c r="AY54" s="217" t="s">
        <v>405</v>
      </c>
      <c r="AZ54" s="217" t="s">
        <v>405</v>
      </c>
      <c r="BA54" s="217" t="s">
        <v>405</v>
      </c>
      <c r="BB54" s="217" t="s">
        <v>405</v>
      </c>
      <c r="BC54" s="217" t="s">
        <v>405</v>
      </c>
      <c r="BD54" s="217" t="s">
        <v>405</v>
      </c>
      <c r="BE54" s="217" t="s">
        <v>405</v>
      </c>
      <c r="BF54" s="217" t="s">
        <v>405</v>
      </c>
      <c r="BG54" s="217" t="s">
        <v>405</v>
      </c>
      <c r="BH54" s="279" t="s">
        <v>405</v>
      </c>
      <c r="BI54" s="255" t="s">
        <v>405</v>
      </c>
    </row>
    <row r="55" spans="1:61" ht="18" customHeight="1" x14ac:dyDescent="0.25">
      <c r="A55" s="97" t="s">
        <v>183</v>
      </c>
      <c r="B55" s="74" t="s">
        <v>268</v>
      </c>
      <c r="C55" s="141" t="s">
        <v>405</v>
      </c>
      <c r="D55" s="141" t="s">
        <v>405</v>
      </c>
      <c r="E55" s="141" t="s">
        <v>405</v>
      </c>
      <c r="F55" s="141" t="s">
        <v>405</v>
      </c>
      <c r="G55" s="141" t="s">
        <v>405</v>
      </c>
      <c r="H55" s="141" t="s">
        <v>405</v>
      </c>
      <c r="I55" s="141" t="s">
        <v>405</v>
      </c>
      <c r="J55" s="141" t="s">
        <v>405</v>
      </c>
      <c r="K55" s="141" t="s">
        <v>405</v>
      </c>
      <c r="L55" s="141" t="s">
        <v>405</v>
      </c>
      <c r="M55" s="141" t="s">
        <v>405</v>
      </c>
      <c r="N55" s="141" t="s">
        <v>405</v>
      </c>
      <c r="O55" s="141" t="s">
        <v>405</v>
      </c>
      <c r="P55" s="141" t="s">
        <v>405</v>
      </c>
      <c r="Q55" s="141" t="s">
        <v>405</v>
      </c>
      <c r="R55" s="141" t="s">
        <v>405</v>
      </c>
      <c r="S55" s="141" t="s">
        <v>405</v>
      </c>
      <c r="T55" s="141" t="s">
        <v>405</v>
      </c>
      <c r="U55" s="141" t="s">
        <v>405</v>
      </c>
      <c r="V55" s="141" t="s">
        <v>405</v>
      </c>
      <c r="W55" s="141" t="s">
        <v>405</v>
      </c>
      <c r="X55" s="141" t="s">
        <v>405</v>
      </c>
      <c r="Y55" s="141" t="s">
        <v>405</v>
      </c>
      <c r="Z55" s="141" t="s">
        <v>405</v>
      </c>
      <c r="AA55" s="141" t="s">
        <v>405</v>
      </c>
      <c r="AB55" s="141" t="s">
        <v>405</v>
      </c>
      <c r="AC55" s="141" t="s">
        <v>405</v>
      </c>
      <c r="AD55" s="141" t="s">
        <v>405</v>
      </c>
      <c r="AE55" s="154" t="s">
        <v>405</v>
      </c>
      <c r="AF55" s="154" t="s">
        <v>405</v>
      </c>
      <c r="AG55" s="154" t="s">
        <v>405</v>
      </c>
      <c r="AH55" s="154" t="s">
        <v>405</v>
      </c>
      <c r="AI55" s="154" t="s">
        <v>405</v>
      </c>
      <c r="AJ55" s="154" t="s">
        <v>405</v>
      </c>
      <c r="AK55" s="154" t="s">
        <v>405</v>
      </c>
      <c r="AL55" s="157" t="s">
        <v>405</v>
      </c>
      <c r="AM55" s="154" t="s">
        <v>405</v>
      </c>
      <c r="AN55" s="154" t="s">
        <v>405</v>
      </c>
      <c r="AO55" s="154" t="s">
        <v>405</v>
      </c>
      <c r="AP55" s="157" t="s">
        <v>405</v>
      </c>
      <c r="AQ55" s="154" t="s">
        <v>405</v>
      </c>
      <c r="AR55" s="154" t="s">
        <v>405</v>
      </c>
      <c r="AS55" s="154" t="s">
        <v>405</v>
      </c>
      <c r="AT55" s="157" t="s">
        <v>405</v>
      </c>
      <c r="AU55" s="158" t="s">
        <v>405</v>
      </c>
      <c r="AW55" s="97" t="s">
        <v>183</v>
      </c>
      <c r="AX55" s="74" t="s">
        <v>268</v>
      </c>
      <c r="AY55" s="217" t="s">
        <v>405</v>
      </c>
      <c r="AZ55" s="217" t="s">
        <v>405</v>
      </c>
      <c r="BA55" s="217" t="s">
        <v>405</v>
      </c>
      <c r="BB55" s="217" t="s">
        <v>405</v>
      </c>
      <c r="BC55" s="217" t="s">
        <v>405</v>
      </c>
      <c r="BD55" s="217" t="s">
        <v>405</v>
      </c>
      <c r="BE55" s="217" t="s">
        <v>405</v>
      </c>
      <c r="BF55" s="217" t="s">
        <v>405</v>
      </c>
      <c r="BG55" s="217" t="s">
        <v>405</v>
      </c>
      <c r="BH55" s="279" t="s">
        <v>405</v>
      </c>
      <c r="BI55" s="255" t="s">
        <v>405</v>
      </c>
    </row>
    <row r="56" spans="1:61" ht="18" customHeight="1" x14ac:dyDescent="0.25">
      <c r="A56" s="97" t="s">
        <v>184</v>
      </c>
      <c r="B56" s="89" t="s">
        <v>271</v>
      </c>
      <c r="C56" s="143">
        <f>C57+C58</f>
        <v>0</v>
      </c>
      <c r="D56" s="143">
        <f t="shared" ref="D56:S56" si="168">D57+D58</f>
        <v>0</v>
      </c>
      <c r="E56" s="143">
        <f t="shared" si="168"/>
        <v>0</v>
      </c>
      <c r="F56" s="143">
        <f t="shared" si="168"/>
        <v>0</v>
      </c>
      <c r="G56" s="143">
        <f t="shared" si="168"/>
        <v>0</v>
      </c>
      <c r="H56" s="143">
        <f t="shared" si="168"/>
        <v>0</v>
      </c>
      <c r="I56" s="143">
        <f t="shared" si="168"/>
        <v>0</v>
      </c>
      <c r="J56" s="143">
        <f t="shared" si="168"/>
        <v>0</v>
      </c>
      <c r="K56" s="143">
        <f t="shared" si="168"/>
        <v>0</v>
      </c>
      <c r="L56" s="143">
        <f t="shared" si="168"/>
        <v>0</v>
      </c>
      <c r="M56" s="143">
        <f t="shared" si="168"/>
        <v>0</v>
      </c>
      <c r="N56" s="143">
        <f t="shared" si="168"/>
        <v>0</v>
      </c>
      <c r="O56" s="143">
        <f t="shared" si="168"/>
        <v>0</v>
      </c>
      <c r="P56" s="143">
        <f t="shared" si="168"/>
        <v>0</v>
      </c>
      <c r="Q56" s="143">
        <f t="shared" si="168"/>
        <v>0</v>
      </c>
      <c r="R56" s="143">
        <f t="shared" si="168"/>
        <v>0</v>
      </c>
      <c r="S56" s="143">
        <f t="shared" si="168"/>
        <v>0</v>
      </c>
      <c r="T56" s="143">
        <f t="shared" ref="T56" si="169">T57+T58</f>
        <v>0</v>
      </c>
      <c r="U56" s="143">
        <f t="shared" ref="U56" si="170">U57+U58</f>
        <v>0</v>
      </c>
      <c r="V56" s="143">
        <f t="shared" ref="V56" si="171">V57+V58</f>
        <v>0</v>
      </c>
      <c r="W56" s="143">
        <f t="shared" ref="W56" si="172">W57+W58</f>
        <v>0</v>
      </c>
      <c r="X56" s="143">
        <f t="shared" ref="X56" si="173">X57+X58</f>
        <v>0</v>
      </c>
      <c r="Y56" s="143">
        <f t="shared" ref="Y56" si="174">Y57+Y58</f>
        <v>0</v>
      </c>
      <c r="Z56" s="143">
        <f t="shared" ref="Z56" si="175">Z57+Z58</f>
        <v>0</v>
      </c>
      <c r="AA56" s="143">
        <f t="shared" ref="AA56" si="176">AA57+AA58</f>
        <v>0</v>
      </c>
      <c r="AB56" s="143">
        <f t="shared" ref="AB56" si="177">AB57+AB58</f>
        <v>0</v>
      </c>
      <c r="AC56" s="143">
        <f t="shared" ref="AC56" si="178">AC57+AC58</f>
        <v>0</v>
      </c>
      <c r="AD56" s="143">
        <f t="shared" ref="AD56" si="179">AD57+AD58</f>
        <v>0</v>
      </c>
      <c r="AE56" s="153">
        <f>AE57+AE58</f>
        <v>0</v>
      </c>
      <c r="AF56" s="153">
        <f t="shared" ref="AF56:AP56" si="180">AF57+AF58</f>
        <v>0</v>
      </c>
      <c r="AG56" s="153">
        <f t="shared" si="180"/>
        <v>0</v>
      </c>
      <c r="AH56" s="153">
        <f t="shared" si="180"/>
        <v>0</v>
      </c>
      <c r="AI56" s="153">
        <f t="shared" si="180"/>
        <v>0</v>
      </c>
      <c r="AJ56" s="153">
        <f t="shared" si="180"/>
        <v>0</v>
      </c>
      <c r="AK56" s="153">
        <f t="shared" si="180"/>
        <v>0</v>
      </c>
      <c r="AL56" s="155">
        <f t="shared" si="180"/>
        <v>0</v>
      </c>
      <c r="AM56" s="153">
        <f t="shared" si="180"/>
        <v>0</v>
      </c>
      <c r="AN56" s="153">
        <f t="shared" si="180"/>
        <v>0</v>
      </c>
      <c r="AO56" s="153">
        <f t="shared" si="180"/>
        <v>0</v>
      </c>
      <c r="AP56" s="155">
        <f t="shared" si="180"/>
        <v>0</v>
      </c>
      <c r="AQ56" s="153">
        <f t="shared" ref="AQ56:AT56" si="181">AQ57+AQ58</f>
        <v>0</v>
      </c>
      <c r="AR56" s="153">
        <f t="shared" si="181"/>
        <v>0</v>
      </c>
      <c r="AS56" s="153">
        <f t="shared" si="181"/>
        <v>0</v>
      </c>
      <c r="AT56" s="155">
        <f t="shared" si="181"/>
        <v>0</v>
      </c>
      <c r="AU56" s="156">
        <f t="shared" ref="AU56" si="182">AU57+AU58</f>
        <v>0</v>
      </c>
      <c r="AW56" s="97" t="s">
        <v>184</v>
      </c>
      <c r="AX56" s="89" t="s">
        <v>271</v>
      </c>
      <c r="AY56" s="217">
        <f t="shared" si="16"/>
        <v>0</v>
      </c>
      <c r="AZ56" s="217">
        <f t="shared" si="17"/>
        <v>0</v>
      </c>
      <c r="BA56" s="217">
        <f t="shared" si="18"/>
        <v>0</v>
      </c>
      <c r="BB56" s="217">
        <f t="shared" si="19"/>
        <v>0</v>
      </c>
      <c r="BC56" s="217">
        <f t="shared" si="20"/>
        <v>0</v>
      </c>
      <c r="BD56" s="217">
        <f t="shared" si="21"/>
        <v>0</v>
      </c>
      <c r="BE56" s="217">
        <f t="shared" si="22"/>
        <v>0</v>
      </c>
      <c r="BF56" s="217">
        <f t="shared" si="23"/>
        <v>0</v>
      </c>
      <c r="BG56" s="217">
        <f t="shared" si="24"/>
        <v>0</v>
      </c>
      <c r="BH56" s="279">
        <f t="shared" si="14"/>
        <v>0</v>
      </c>
      <c r="BI56" s="255">
        <f t="shared" si="37"/>
        <v>0</v>
      </c>
    </row>
    <row r="57" spans="1:61" ht="18" customHeight="1" x14ac:dyDescent="0.25">
      <c r="A57" s="97" t="s">
        <v>185</v>
      </c>
      <c r="B57" s="74" t="s">
        <v>267</v>
      </c>
      <c r="C57" s="141">
        <v>0</v>
      </c>
      <c r="D57" s="141">
        <v>0</v>
      </c>
      <c r="E57" s="141">
        <v>0</v>
      </c>
      <c r="F57" s="141">
        <v>0</v>
      </c>
      <c r="G57" s="141">
        <v>0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  <c r="T57" s="141">
        <v>0</v>
      </c>
      <c r="U57" s="141">
        <v>0</v>
      </c>
      <c r="V57" s="141">
        <v>0</v>
      </c>
      <c r="W57" s="141">
        <v>0</v>
      </c>
      <c r="X57" s="141">
        <v>0</v>
      </c>
      <c r="Y57" s="141">
        <v>0</v>
      </c>
      <c r="Z57" s="141">
        <v>0</v>
      </c>
      <c r="AA57" s="141">
        <v>0</v>
      </c>
      <c r="AB57" s="141">
        <v>0</v>
      </c>
      <c r="AC57" s="141">
        <v>0</v>
      </c>
      <c r="AD57" s="141">
        <v>0</v>
      </c>
      <c r="AE57" s="153">
        <v>0</v>
      </c>
      <c r="AF57" s="153">
        <v>0</v>
      </c>
      <c r="AG57" s="153">
        <v>0</v>
      </c>
      <c r="AH57" s="153">
        <v>0</v>
      </c>
      <c r="AI57" s="153">
        <v>0</v>
      </c>
      <c r="AJ57" s="153">
        <v>0</v>
      </c>
      <c r="AK57" s="153">
        <v>0</v>
      </c>
      <c r="AL57" s="155">
        <v>0</v>
      </c>
      <c r="AM57" s="153">
        <v>0</v>
      </c>
      <c r="AN57" s="153">
        <v>0</v>
      </c>
      <c r="AO57" s="153">
        <v>0</v>
      </c>
      <c r="AP57" s="155">
        <v>0</v>
      </c>
      <c r="AQ57" s="153">
        <v>0</v>
      </c>
      <c r="AR57" s="153">
        <v>0</v>
      </c>
      <c r="AS57" s="153">
        <v>0</v>
      </c>
      <c r="AT57" s="155">
        <v>0</v>
      </c>
      <c r="AU57" s="156">
        <v>0</v>
      </c>
      <c r="AW57" s="97" t="s">
        <v>185</v>
      </c>
      <c r="AX57" s="74" t="s">
        <v>267</v>
      </c>
      <c r="AY57" s="217">
        <f t="shared" si="16"/>
        <v>0</v>
      </c>
      <c r="AZ57" s="217">
        <f t="shared" si="17"/>
        <v>0</v>
      </c>
      <c r="BA57" s="217">
        <f t="shared" si="18"/>
        <v>0</v>
      </c>
      <c r="BB57" s="217">
        <f t="shared" si="19"/>
        <v>0</v>
      </c>
      <c r="BC57" s="217">
        <f t="shared" si="20"/>
        <v>0</v>
      </c>
      <c r="BD57" s="217">
        <f t="shared" si="21"/>
        <v>0</v>
      </c>
      <c r="BE57" s="217">
        <f t="shared" si="22"/>
        <v>0</v>
      </c>
      <c r="BF57" s="217">
        <f t="shared" si="23"/>
        <v>0</v>
      </c>
      <c r="BG57" s="217">
        <f t="shared" si="24"/>
        <v>0</v>
      </c>
      <c r="BH57" s="279">
        <f t="shared" si="14"/>
        <v>0</v>
      </c>
      <c r="BI57" s="255">
        <f t="shared" si="37"/>
        <v>0</v>
      </c>
    </row>
    <row r="58" spans="1:61" ht="18" customHeight="1" x14ac:dyDescent="0.25">
      <c r="A58" s="97" t="s">
        <v>186</v>
      </c>
      <c r="B58" s="74" t="s">
        <v>268</v>
      </c>
      <c r="C58" s="141">
        <v>0</v>
      </c>
      <c r="D58" s="141">
        <v>0</v>
      </c>
      <c r="E58" s="141">
        <v>0</v>
      </c>
      <c r="F58" s="141">
        <v>0</v>
      </c>
      <c r="G58" s="141">
        <v>0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  <c r="X58" s="141">
        <v>0</v>
      </c>
      <c r="Y58" s="141">
        <v>0</v>
      </c>
      <c r="Z58" s="141">
        <v>0</v>
      </c>
      <c r="AA58" s="141">
        <v>0</v>
      </c>
      <c r="AB58" s="141">
        <v>0</v>
      </c>
      <c r="AC58" s="141">
        <v>0</v>
      </c>
      <c r="AD58" s="141">
        <v>0</v>
      </c>
      <c r="AE58" s="153">
        <v>0</v>
      </c>
      <c r="AF58" s="153">
        <v>0</v>
      </c>
      <c r="AG58" s="153">
        <v>0</v>
      </c>
      <c r="AH58" s="153">
        <v>0</v>
      </c>
      <c r="AI58" s="153">
        <v>0</v>
      </c>
      <c r="AJ58" s="153">
        <v>0</v>
      </c>
      <c r="AK58" s="153">
        <v>0</v>
      </c>
      <c r="AL58" s="155">
        <v>0</v>
      </c>
      <c r="AM58" s="153">
        <v>0</v>
      </c>
      <c r="AN58" s="153">
        <v>0</v>
      </c>
      <c r="AO58" s="153">
        <v>0</v>
      </c>
      <c r="AP58" s="155">
        <v>0</v>
      </c>
      <c r="AQ58" s="153">
        <v>0</v>
      </c>
      <c r="AR58" s="153">
        <v>0</v>
      </c>
      <c r="AS58" s="153">
        <v>0</v>
      </c>
      <c r="AT58" s="155">
        <v>0</v>
      </c>
      <c r="AU58" s="156">
        <v>0</v>
      </c>
      <c r="AW58" s="97" t="s">
        <v>186</v>
      </c>
      <c r="AX58" s="74" t="s">
        <v>268</v>
      </c>
      <c r="AY58" s="217">
        <f>C58+D58+E58+F58</f>
        <v>0</v>
      </c>
      <c r="AZ58" s="217">
        <f t="shared" si="17"/>
        <v>0</v>
      </c>
      <c r="BA58" s="217">
        <f t="shared" si="18"/>
        <v>0</v>
      </c>
      <c r="BB58" s="217">
        <f t="shared" si="19"/>
        <v>0</v>
      </c>
      <c r="BC58" s="217">
        <f t="shared" si="20"/>
        <v>0</v>
      </c>
      <c r="BD58" s="217">
        <f t="shared" si="21"/>
        <v>0</v>
      </c>
      <c r="BE58" s="217">
        <f t="shared" si="22"/>
        <v>0</v>
      </c>
      <c r="BF58" s="217">
        <f t="shared" si="23"/>
        <v>0</v>
      </c>
      <c r="BG58" s="217">
        <f t="shared" si="24"/>
        <v>0</v>
      </c>
      <c r="BH58" s="279">
        <f t="shared" si="14"/>
        <v>0</v>
      </c>
      <c r="BI58" s="255">
        <f t="shared" si="37"/>
        <v>0</v>
      </c>
    </row>
    <row r="59" spans="1:61" s="3" customFormat="1" ht="18" customHeight="1" x14ac:dyDescent="0.25">
      <c r="A59" s="97" t="s">
        <v>187</v>
      </c>
      <c r="B59" s="88" t="s">
        <v>208</v>
      </c>
      <c r="C59" s="146">
        <f>C60+C70+C75+C76+C79</f>
        <v>206459.53399999999</v>
      </c>
      <c r="D59" s="146">
        <f t="shared" ref="D59:R59" si="183">D60+D70+D75+D76+D79</f>
        <v>293987.47100000002</v>
      </c>
      <c r="E59" s="146">
        <f t="shared" si="183"/>
        <v>288160.67299999995</v>
      </c>
      <c r="F59" s="146">
        <f t="shared" si="183"/>
        <v>237183.15799999997</v>
      </c>
      <c r="G59" s="146">
        <f t="shared" si="183"/>
        <v>126761.74099999998</v>
      </c>
      <c r="H59" s="146">
        <f t="shared" si="183"/>
        <v>372158.76604200003</v>
      </c>
      <c r="I59" s="146">
        <f t="shared" si="183"/>
        <v>208907.41200000001</v>
      </c>
      <c r="J59" s="146">
        <f t="shared" si="183"/>
        <v>84411.358999999997</v>
      </c>
      <c r="K59" s="146">
        <f t="shared" si="183"/>
        <v>317969.95199999999</v>
      </c>
      <c r="L59" s="146">
        <f t="shared" si="183"/>
        <v>389985.81399999995</v>
      </c>
      <c r="M59" s="146">
        <f t="shared" si="183"/>
        <v>532083.29500000004</v>
      </c>
      <c r="N59" s="146">
        <f t="shared" si="183"/>
        <v>110934.94</v>
      </c>
      <c r="O59" s="146">
        <f t="shared" si="183"/>
        <v>418935.62599999993</v>
      </c>
      <c r="P59" s="146">
        <f t="shared" si="183"/>
        <v>484058.21200000006</v>
      </c>
      <c r="Q59" s="146">
        <f t="shared" si="183"/>
        <v>764034.52300000004</v>
      </c>
      <c r="R59" s="146">
        <f t="shared" si="183"/>
        <v>128938.08066666668</v>
      </c>
      <c r="S59" s="146">
        <f t="shared" ref="S59" si="184">S60+S70+S75+S76+S79</f>
        <v>572102.6964078506</v>
      </c>
      <c r="T59" s="146">
        <f t="shared" ref="T59" si="185">T60+T70+T75+T76+T79</f>
        <v>914456.39999999991</v>
      </c>
      <c r="U59" s="146">
        <f t="shared" ref="U59" si="186">U60+U70+U75+U76+U79</f>
        <v>800770.565393592</v>
      </c>
      <c r="V59" s="146">
        <f t="shared" ref="V59" si="187">V60+V70+V75+V76+V79</f>
        <v>199319.17944100001</v>
      </c>
      <c r="W59" s="146">
        <f t="shared" ref="W59" si="188">W60+W70+W75+W76+W79</f>
        <v>757069.23327271896</v>
      </c>
      <c r="X59" s="146">
        <f t="shared" ref="X59" si="189">X60+X70+X75+X76+X79</f>
        <v>356478.59163899114</v>
      </c>
      <c r="Y59" s="146">
        <f t="shared" ref="Y59" si="190">Y60+Y70+Y75+Y76+Y79</f>
        <v>1385301.4999999998</v>
      </c>
      <c r="Z59" s="146">
        <f t="shared" ref="Z59" si="191">Z60+Z70+Z75+Z76+Z79</f>
        <v>232884.1905548831</v>
      </c>
      <c r="AA59" s="146">
        <f t="shared" ref="AA59" si="192">AA60+AA70+AA75+AA76+AA79</f>
        <v>512365.73000000004</v>
      </c>
      <c r="AB59" s="146">
        <f t="shared" ref="AB59" si="193">AB60+AB70+AB75+AB76+AB79</f>
        <v>301810.19012475485</v>
      </c>
      <c r="AC59" s="146">
        <f t="shared" ref="AC59" si="194">AC60+AC70+AC75+AC76+AC79</f>
        <v>1219820.3862261872</v>
      </c>
      <c r="AD59" s="146">
        <f t="shared" ref="AD59" si="195">AD60+AD70+AD75+AD76+AD79</f>
        <v>273499.95999999996</v>
      </c>
      <c r="AE59" s="147">
        <f>AE60+AE70+AE75+AE76+AE79</f>
        <v>278867.5</v>
      </c>
      <c r="AF59" s="147">
        <f t="shared" ref="AF59:AL59" si="196">AF60+AF70+AF75+AF76+AF79</f>
        <v>784814.29999999993</v>
      </c>
      <c r="AG59" s="147">
        <f t="shared" si="196"/>
        <v>989066.98780850659</v>
      </c>
      <c r="AH59" s="147">
        <f t="shared" si="196"/>
        <v>1138978.8999999999</v>
      </c>
      <c r="AI59" s="147">
        <f t="shared" si="196"/>
        <v>670220.70000000019</v>
      </c>
      <c r="AJ59" s="147">
        <f t="shared" si="196"/>
        <v>497367.7</v>
      </c>
      <c r="AK59" s="147">
        <f t="shared" si="196"/>
        <v>878234.71964317863</v>
      </c>
      <c r="AL59" s="148">
        <f t="shared" si="196"/>
        <v>1919303.07</v>
      </c>
      <c r="AM59" s="147">
        <f t="shared" ref="AM59:AP59" si="197">AM60+AM70+AM75+AM76+AM79</f>
        <v>717444.58</v>
      </c>
      <c r="AN59" s="147">
        <f t="shared" si="197"/>
        <v>646708.18143111106</v>
      </c>
      <c r="AO59" s="147">
        <f t="shared" si="197"/>
        <v>562990</v>
      </c>
      <c r="AP59" s="148">
        <f t="shared" si="197"/>
        <v>2131667</v>
      </c>
      <c r="AQ59" s="147">
        <f t="shared" ref="AQ59:AT59" si="198">AQ60+AQ70+AQ75+AQ76+AQ79</f>
        <v>232975.05000000002</v>
      </c>
      <c r="AR59" s="147">
        <f t="shared" si="198"/>
        <v>525412.30000000005</v>
      </c>
      <c r="AS59" s="147">
        <f t="shared" si="198"/>
        <v>954428.36051200004</v>
      </c>
      <c r="AT59" s="148">
        <f t="shared" si="198"/>
        <v>1409229.97</v>
      </c>
      <c r="AU59" s="149">
        <f t="shared" ref="AU59" si="199">AU60+AU70+AU75+AU76+AU79</f>
        <v>367436.11</v>
      </c>
      <c r="AW59" s="97" t="s">
        <v>187</v>
      </c>
      <c r="AX59" s="88" t="s">
        <v>208</v>
      </c>
      <c r="AY59" s="234">
        <f t="shared" si="16"/>
        <v>1025790.8359999999</v>
      </c>
      <c r="AZ59" s="234">
        <f t="shared" si="17"/>
        <v>792239.27804200002</v>
      </c>
      <c r="BA59" s="234">
        <f t="shared" si="18"/>
        <v>1350974.0009999999</v>
      </c>
      <c r="BB59" s="234">
        <f t="shared" si="19"/>
        <v>1795966.4416666667</v>
      </c>
      <c r="BC59" s="234">
        <f t="shared" si="20"/>
        <v>2486648.8412424424</v>
      </c>
      <c r="BD59" s="234">
        <f t="shared" si="21"/>
        <v>2731733.5154665932</v>
      </c>
      <c r="BE59" s="234">
        <f t="shared" si="22"/>
        <v>2307496.2663509422</v>
      </c>
      <c r="BF59" s="234">
        <f t="shared" si="23"/>
        <v>3191727.6878085062</v>
      </c>
      <c r="BG59" s="234">
        <f t="shared" si="24"/>
        <v>3965126.1896431791</v>
      </c>
      <c r="BH59" s="278">
        <f t="shared" si="14"/>
        <v>4058809.761431111</v>
      </c>
      <c r="BI59" s="253">
        <f t="shared" si="37"/>
        <v>3122045.6805119999</v>
      </c>
    </row>
    <row r="60" spans="1:61" s="3" customFormat="1" ht="18" customHeight="1" x14ac:dyDescent="0.25">
      <c r="A60" s="97" t="s">
        <v>188</v>
      </c>
      <c r="B60" s="89" t="s">
        <v>272</v>
      </c>
      <c r="C60" s="140">
        <f>C61+C65</f>
        <v>149349.247</v>
      </c>
      <c r="D60" s="140">
        <f t="shared" ref="D60:S60" si="200">D61+D65</f>
        <v>243001.37299999999</v>
      </c>
      <c r="E60" s="140">
        <f t="shared" si="200"/>
        <v>127028.927</v>
      </c>
      <c r="F60" s="140">
        <f t="shared" si="200"/>
        <v>196896.21599999999</v>
      </c>
      <c r="G60" s="140">
        <f t="shared" si="200"/>
        <v>66807.068999999989</v>
      </c>
      <c r="H60" s="140">
        <f t="shared" si="200"/>
        <v>246378.74600000001</v>
      </c>
      <c r="I60" s="140">
        <f t="shared" si="200"/>
        <v>95039.807000000001</v>
      </c>
      <c r="J60" s="140">
        <f t="shared" si="200"/>
        <v>43278.380000000005</v>
      </c>
      <c r="K60" s="140">
        <f t="shared" si="200"/>
        <v>204829.655</v>
      </c>
      <c r="L60" s="140">
        <f t="shared" si="200"/>
        <v>271487.88099999999</v>
      </c>
      <c r="M60" s="140">
        <f t="shared" si="200"/>
        <v>345324.00599999999</v>
      </c>
      <c r="N60" s="140">
        <f t="shared" si="200"/>
        <v>55933.525999999998</v>
      </c>
      <c r="O60" s="140">
        <f t="shared" si="200"/>
        <v>307565.47499999998</v>
      </c>
      <c r="P60" s="140">
        <f t="shared" si="200"/>
        <v>343809.69799999997</v>
      </c>
      <c r="Q60" s="140">
        <f t="shared" si="200"/>
        <v>314645.065</v>
      </c>
      <c r="R60" s="140">
        <f t="shared" si="200"/>
        <v>78782.717999999993</v>
      </c>
      <c r="S60" s="140">
        <f t="shared" si="200"/>
        <v>336079.97108531423</v>
      </c>
      <c r="T60" s="140">
        <f t="shared" ref="T60" si="201">T61+T65</f>
        <v>123987</v>
      </c>
      <c r="U60" s="140">
        <f t="shared" ref="U60" si="202">U61+U65</f>
        <v>366388.91952</v>
      </c>
      <c r="V60" s="140">
        <f t="shared" ref="V60" si="203">V61+V65</f>
        <v>143356.949441</v>
      </c>
      <c r="W60" s="140">
        <f t="shared" ref="W60" si="204">W61+W65</f>
        <v>317775.5</v>
      </c>
      <c r="X60" s="140">
        <f t="shared" ref="X60" si="205">X61+X65</f>
        <v>100227.94999999998</v>
      </c>
      <c r="Y60" s="140">
        <f t="shared" ref="Y60" si="206">Y61+Y65</f>
        <v>673922.29999999993</v>
      </c>
      <c r="Z60" s="140">
        <f t="shared" ref="Z60" si="207">Z61+Z65</f>
        <v>59681.5</v>
      </c>
      <c r="AA60" s="140">
        <f t="shared" ref="AA60" si="208">AA61+AA65</f>
        <v>344153</v>
      </c>
      <c r="AB60" s="140">
        <f t="shared" ref="AB60" si="209">AB61+AB65</f>
        <v>80683</v>
      </c>
      <c r="AC60" s="140">
        <f t="shared" ref="AC60" si="210">AC61+AC65</f>
        <v>548442.19999999995</v>
      </c>
      <c r="AD60" s="140">
        <f t="shared" ref="AD60" si="211">AD61+AD65</f>
        <v>3983.67</v>
      </c>
      <c r="AE60" s="150">
        <f>AE61+AE65</f>
        <v>190711.40000000002</v>
      </c>
      <c r="AF60" s="150">
        <f t="shared" ref="AF60:AL60" si="212">AF61+AF65</f>
        <v>493638</v>
      </c>
      <c r="AG60" s="150">
        <f t="shared" si="212"/>
        <v>286655.74490323488</v>
      </c>
      <c r="AH60" s="150">
        <f t="shared" si="212"/>
        <v>541614.39999999991</v>
      </c>
      <c r="AI60" s="150">
        <f t="shared" si="212"/>
        <v>580078.70000000007</v>
      </c>
      <c r="AJ60" s="150">
        <f t="shared" si="212"/>
        <v>304798</v>
      </c>
      <c r="AK60" s="150">
        <f t="shared" si="212"/>
        <v>486722</v>
      </c>
      <c r="AL60" s="151">
        <f t="shared" si="212"/>
        <v>686856.96</v>
      </c>
      <c r="AM60" s="150">
        <f t="shared" ref="AM60:AP60" si="213">AM61+AM65</f>
        <v>617615.93999999994</v>
      </c>
      <c r="AN60" s="150">
        <f t="shared" si="213"/>
        <v>427483</v>
      </c>
      <c r="AO60" s="150">
        <f t="shared" si="213"/>
        <v>359246</v>
      </c>
      <c r="AP60" s="151">
        <f t="shared" si="213"/>
        <v>273720</v>
      </c>
      <c r="AQ60" s="150">
        <f t="shared" ref="AQ60:AT60" si="214">AQ61+AQ65</f>
        <v>124942.53</v>
      </c>
      <c r="AR60" s="150">
        <f t="shared" si="214"/>
        <v>341475</v>
      </c>
      <c r="AS60" s="150">
        <f t="shared" si="214"/>
        <v>134977.694327</v>
      </c>
      <c r="AT60" s="151">
        <f t="shared" si="214"/>
        <v>457026</v>
      </c>
      <c r="AU60" s="152">
        <f t="shared" ref="AU60" si="215">AU61+AU65</f>
        <v>120262.71</v>
      </c>
      <c r="AW60" s="97" t="s">
        <v>188</v>
      </c>
      <c r="AX60" s="89" t="s">
        <v>272</v>
      </c>
      <c r="AY60" s="217">
        <f t="shared" si="16"/>
        <v>716275.76300000004</v>
      </c>
      <c r="AZ60" s="217">
        <f t="shared" si="17"/>
        <v>451504.00199999998</v>
      </c>
      <c r="BA60" s="217">
        <f>K60+L60+M60+N60</f>
        <v>877575.06799999985</v>
      </c>
      <c r="BB60" s="217">
        <f t="shared" si="19"/>
        <v>1044802.9559999999</v>
      </c>
      <c r="BC60" s="217">
        <f t="shared" si="20"/>
        <v>969812.84004631417</v>
      </c>
      <c r="BD60" s="217">
        <f t="shared" si="21"/>
        <v>1151607.25</v>
      </c>
      <c r="BE60" s="217">
        <f t="shared" si="22"/>
        <v>977261.87</v>
      </c>
      <c r="BF60" s="217">
        <f t="shared" si="23"/>
        <v>1512619.5449032348</v>
      </c>
      <c r="BG60" s="217">
        <f t="shared" si="24"/>
        <v>2058455.6600000001</v>
      </c>
      <c r="BH60" s="279">
        <f t="shared" si="14"/>
        <v>1678064.94</v>
      </c>
      <c r="BI60" s="255">
        <f t="shared" si="37"/>
        <v>1058421.2243270001</v>
      </c>
    </row>
    <row r="61" spans="1:61" ht="18" customHeight="1" x14ac:dyDescent="0.25">
      <c r="A61" s="97" t="s">
        <v>189</v>
      </c>
      <c r="B61" s="74" t="s">
        <v>212</v>
      </c>
      <c r="C61" s="141">
        <v>20956.948</v>
      </c>
      <c r="D61" s="141">
        <v>56020.864999999998</v>
      </c>
      <c r="E61" s="141">
        <v>43727.1</v>
      </c>
      <c r="F61" s="141">
        <v>21720.003000000001</v>
      </c>
      <c r="G61" s="141">
        <v>9447.0169999999998</v>
      </c>
      <c r="H61" s="141">
        <v>21033.367000000002</v>
      </c>
      <c r="I61" s="141">
        <v>45488.559000000001</v>
      </c>
      <c r="J61" s="141">
        <v>29439.81</v>
      </c>
      <c r="K61" s="141">
        <v>19293.2</v>
      </c>
      <c r="L61" s="141">
        <v>23702.808000000001</v>
      </c>
      <c r="M61" s="141">
        <v>28532.013999999999</v>
      </c>
      <c r="N61" s="141">
        <v>18436.337</v>
      </c>
      <c r="O61" s="141">
        <v>24955.245999999999</v>
      </c>
      <c r="P61" s="141">
        <v>4448.9370000000008</v>
      </c>
      <c r="Q61" s="141">
        <v>51732.717999999993</v>
      </c>
      <c r="R61" s="141">
        <v>4057.6299999999997</v>
      </c>
      <c r="S61" s="141">
        <v>68675.971085314231</v>
      </c>
      <c r="T61" s="141">
        <v>1606</v>
      </c>
      <c r="U61" s="141">
        <v>98535.797040000005</v>
      </c>
      <c r="V61" s="141">
        <v>11504.800000000001</v>
      </c>
      <c r="W61" s="141">
        <v>21605.200000000001</v>
      </c>
      <c r="X61" s="141">
        <v>50601.049999999996</v>
      </c>
      <c r="Y61" s="141">
        <v>205519.4</v>
      </c>
      <c r="Z61" s="141">
        <v>3706.5</v>
      </c>
      <c r="AA61" s="141">
        <v>46621.3</v>
      </c>
      <c r="AB61" s="141">
        <v>42837</v>
      </c>
      <c r="AC61" s="141">
        <v>332775.2</v>
      </c>
      <c r="AD61" s="141">
        <v>3929.51</v>
      </c>
      <c r="AE61" s="150">
        <v>101739.3</v>
      </c>
      <c r="AF61" s="150">
        <v>126756</v>
      </c>
      <c r="AG61" s="150">
        <v>122984.36868285938</v>
      </c>
      <c r="AH61" s="150">
        <v>299403.19999999995</v>
      </c>
      <c r="AI61" s="150">
        <v>69932.399999999994</v>
      </c>
      <c r="AJ61" s="150">
        <v>99425</v>
      </c>
      <c r="AK61" s="150">
        <v>362069</v>
      </c>
      <c r="AL61" s="151">
        <v>349758.4</v>
      </c>
      <c r="AM61" s="150">
        <v>124695.73999999999</v>
      </c>
      <c r="AN61" s="150">
        <v>173556</v>
      </c>
      <c r="AO61" s="150">
        <v>258708</v>
      </c>
      <c r="AP61" s="151">
        <v>145300</v>
      </c>
      <c r="AQ61" s="150">
        <v>28617.85</v>
      </c>
      <c r="AR61" s="150">
        <v>69425</v>
      </c>
      <c r="AS61" s="150">
        <v>52644</v>
      </c>
      <c r="AT61" s="151">
        <v>251701</v>
      </c>
      <c r="AU61" s="152">
        <v>42235</v>
      </c>
      <c r="AW61" s="97" t="s">
        <v>189</v>
      </c>
      <c r="AX61" s="74" t="s">
        <v>212</v>
      </c>
      <c r="AY61" s="217">
        <f t="shared" si="16"/>
        <v>142424.916</v>
      </c>
      <c r="AZ61" s="217">
        <f t="shared" si="17"/>
        <v>105408.753</v>
      </c>
      <c r="BA61" s="217">
        <f t="shared" si="18"/>
        <v>89964.358999999997</v>
      </c>
      <c r="BB61" s="217">
        <f t="shared" si="19"/>
        <v>85194.531000000003</v>
      </c>
      <c r="BC61" s="217">
        <f>S61+T61+U61+V61</f>
        <v>180322.56812531422</v>
      </c>
      <c r="BD61" s="217">
        <f t="shared" si="21"/>
        <v>281432.15000000002</v>
      </c>
      <c r="BE61" s="217">
        <f t="shared" si="22"/>
        <v>426163.01</v>
      </c>
      <c r="BF61" s="217">
        <f t="shared" si="23"/>
        <v>650882.86868285935</v>
      </c>
      <c r="BG61" s="217">
        <f t="shared" si="24"/>
        <v>881184.8</v>
      </c>
      <c r="BH61" s="279">
        <f t="shared" si="14"/>
        <v>702259.74</v>
      </c>
      <c r="BI61" s="255">
        <f t="shared" si="37"/>
        <v>402387.85</v>
      </c>
    </row>
    <row r="62" spans="1:61" s="2" customFormat="1" ht="18" customHeight="1" x14ac:dyDescent="0.25">
      <c r="A62" s="98">
        <v>14111</v>
      </c>
      <c r="B62" s="74" t="s">
        <v>305</v>
      </c>
      <c r="C62" s="141" t="s">
        <v>405</v>
      </c>
      <c r="D62" s="141" t="s">
        <v>405</v>
      </c>
      <c r="E62" s="141" t="s">
        <v>405</v>
      </c>
      <c r="F62" s="141" t="s">
        <v>405</v>
      </c>
      <c r="G62" s="141" t="s">
        <v>405</v>
      </c>
      <c r="H62" s="141" t="s">
        <v>405</v>
      </c>
      <c r="I62" s="141" t="s">
        <v>405</v>
      </c>
      <c r="J62" s="141" t="s">
        <v>405</v>
      </c>
      <c r="K62" s="141" t="s">
        <v>405</v>
      </c>
      <c r="L62" s="141" t="s">
        <v>405</v>
      </c>
      <c r="M62" s="141" t="s">
        <v>405</v>
      </c>
      <c r="N62" s="141" t="s">
        <v>405</v>
      </c>
      <c r="O62" s="141" t="s">
        <v>405</v>
      </c>
      <c r="P62" s="141" t="s">
        <v>405</v>
      </c>
      <c r="Q62" s="141" t="s">
        <v>405</v>
      </c>
      <c r="R62" s="141" t="s">
        <v>405</v>
      </c>
      <c r="S62" s="141" t="s">
        <v>405</v>
      </c>
      <c r="T62" s="141" t="s">
        <v>405</v>
      </c>
      <c r="U62" s="141" t="s">
        <v>405</v>
      </c>
      <c r="V62" s="141" t="s">
        <v>405</v>
      </c>
      <c r="W62" s="141" t="s">
        <v>405</v>
      </c>
      <c r="X62" s="141" t="s">
        <v>405</v>
      </c>
      <c r="Y62" s="141" t="s">
        <v>405</v>
      </c>
      <c r="Z62" s="141" t="s">
        <v>405</v>
      </c>
      <c r="AA62" s="141" t="s">
        <v>405</v>
      </c>
      <c r="AB62" s="141" t="s">
        <v>405</v>
      </c>
      <c r="AC62" s="141" t="s">
        <v>405</v>
      </c>
      <c r="AD62" s="141" t="s">
        <v>405</v>
      </c>
      <c r="AE62" s="150" t="s">
        <v>405</v>
      </c>
      <c r="AF62" s="150" t="s">
        <v>405</v>
      </c>
      <c r="AG62" s="150" t="s">
        <v>405</v>
      </c>
      <c r="AH62" s="162" t="s">
        <v>405</v>
      </c>
      <c r="AI62" s="162" t="s">
        <v>405</v>
      </c>
      <c r="AJ62" s="162" t="s">
        <v>405</v>
      </c>
      <c r="AK62" s="162" t="s">
        <v>405</v>
      </c>
      <c r="AL62" s="163" t="s">
        <v>405</v>
      </c>
      <c r="AM62" s="162" t="s">
        <v>405</v>
      </c>
      <c r="AN62" s="162" t="s">
        <v>405</v>
      </c>
      <c r="AO62" s="162" t="s">
        <v>405</v>
      </c>
      <c r="AP62" s="163" t="s">
        <v>405</v>
      </c>
      <c r="AQ62" s="162" t="s">
        <v>405</v>
      </c>
      <c r="AR62" s="162" t="s">
        <v>405</v>
      </c>
      <c r="AS62" s="162" t="s">
        <v>405</v>
      </c>
      <c r="AT62" s="163" t="s">
        <v>405</v>
      </c>
      <c r="AU62" s="164" t="s">
        <v>405</v>
      </c>
      <c r="AW62" s="98">
        <v>14111</v>
      </c>
      <c r="AX62" s="74" t="s">
        <v>305</v>
      </c>
      <c r="AY62" s="217" t="s">
        <v>405</v>
      </c>
      <c r="AZ62" s="217" t="s">
        <v>405</v>
      </c>
      <c r="BA62" s="217" t="s">
        <v>405</v>
      </c>
      <c r="BB62" s="217" t="s">
        <v>405</v>
      </c>
      <c r="BC62" s="217" t="s">
        <v>405</v>
      </c>
      <c r="BD62" s="217" t="s">
        <v>405</v>
      </c>
      <c r="BE62" s="217" t="s">
        <v>405</v>
      </c>
      <c r="BF62" s="217" t="s">
        <v>405</v>
      </c>
      <c r="BG62" s="217" t="s">
        <v>405</v>
      </c>
      <c r="BH62" s="279" t="s">
        <v>405</v>
      </c>
      <c r="BI62" s="255" t="s">
        <v>405</v>
      </c>
    </row>
    <row r="63" spans="1:61" s="2" customFormat="1" ht="18" customHeight="1" x14ac:dyDescent="0.25">
      <c r="A63" s="98">
        <v>14112</v>
      </c>
      <c r="B63" s="74" t="s">
        <v>306</v>
      </c>
      <c r="C63" s="141" t="s">
        <v>405</v>
      </c>
      <c r="D63" s="141" t="s">
        <v>405</v>
      </c>
      <c r="E63" s="141" t="s">
        <v>405</v>
      </c>
      <c r="F63" s="141" t="s">
        <v>405</v>
      </c>
      <c r="G63" s="141" t="s">
        <v>405</v>
      </c>
      <c r="H63" s="141" t="s">
        <v>405</v>
      </c>
      <c r="I63" s="141" t="s">
        <v>405</v>
      </c>
      <c r="J63" s="141" t="s">
        <v>405</v>
      </c>
      <c r="K63" s="141" t="s">
        <v>405</v>
      </c>
      <c r="L63" s="141" t="s">
        <v>405</v>
      </c>
      <c r="M63" s="141" t="s">
        <v>405</v>
      </c>
      <c r="N63" s="141" t="s">
        <v>405</v>
      </c>
      <c r="O63" s="141" t="s">
        <v>405</v>
      </c>
      <c r="P63" s="141" t="s">
        <v>405</v>
      </c>
      <c r="Q63" s="141" t="s">
        <v>405</v>
      </c>
      <c r="R63" s="141" t="s">
        <v>405</v>
      </c>
      <c r="S63" s="141" t="s">
        <v>405</v>
      </c>
      <c r="T63" s="141" t="s">
        <v>405</v>
      </c>
      <c r="U63" s="141" t="s">
        <v>405</v>
      </c>
      <c r="V63" s="141" t="s">
        <v>405</v>
      </c>
      <c r="W63" s="141" t="s">
        <v>405</v>
      </c>
      <c r="X63" s="141" t="s">
        <v>405</v>
      </c>
      <c r="Y63" s="141" t="s">
        <v>405</v>
      </c>
      <c r="Z63" s="141" t="s">
        <v>405</v>
      </c>
      <c r="AA63" s="141" t="s">
        <v>405</v>
      </c>
      <c r="AB63" s="141" t="s">
        <v>405</v>
      </c>
      <c r="AC63" s="141" t="s">
        <v>405</v>
      </c>
      <c r="AD63" s="141" t="s">
        <v>405</v>
      </c>
      <c r="AE63" s="154" t="s">
        <v>405</v>
      </c>
      <c r="AF63" s="154" t="s">
        <v>405</v>
      </c>
      <c r="AG63" s="154" t="s">
        <v>405</v>
      </c>
      <c r="AH63" s="153" t="s">
        <v>405</v>
      </c>
      <c r="AI63" s="153" t="s">
        <v>405</v>
      </c>
      <c r="AJ63" s="153" t="s">
        <v>405</v>
      </c>
      <c r="AK63" s="153" t="s">
        <v>405</v>
      </c>
      <c r="AL63" s="155" t="s">
        <v>405</v>
      </c>
      <c r="AM63" s="153" t="s">
        <v>405</v>
      </c>
      <c r="AN63" s="153" t="s">
        <v>405</v>
      </c>
      <c r="AO63" s="153" t="s">
        <v>405</v>
      </c>
      <c r="AP63" s="155" t="s">
        <v>405</v>
      </c>
      <c r="AQ63" s="153" t="s">
        <v>405</v>
      </c>
      <c r="AR63" s="153" t="s">
        <v>405</v>
      </c>
      <c r="AS63" s="153" t="s">
        <v>405</v>
      </c>
      <c r="AT63" s="155" t="s">
        <v>405</v>
      </c>
      <c r="AU63" s="156" t="s">
        <v>405</v>
      </c>
      <c r="AW63" s="98">
        <v>14112</v>
      </c>
      <c r="AX63" s="74" t="s">
        <v>306</v>
      </c>
      <c r="AY63" s="217" t="s">
        <v>405</v>
      </c>
      <c r="AZ63" s="217" t="s">
        <v>405</v>
      </c>
      <c r="BA63" s="217" t="s">
        <v>405</v>
      </c>
      <c r="BB63" s="217" t="s">
        <v>405</v>
      </c>
      <c r="BC63" s="217" t="s">
        <v>405</v>
      </c>
      <c r="BD63" s="217" t="s">
        <v>405</v>
      </c>
      <c r="BE63" s="217" t="s">
        <v>405</v>
      </c>
      <c r="BF63" s="217" t="s">
        <v>405</v>
      </c>
      <c r="BG63" s="217" t="s">
        <v>405</v>
      </c>
      <c r="BH63" s="279" t="s">
        <v>405</v>
      </c>
      <c r="BI63" s="255" t="s">
        <v>405</v>
      </c>
    </row>
    <row r="64" spans="1:61" s="2" customFormat="1" ht="18" customHeight="1" x14ac:dyDescent="0.25">
      <c r="A64" s="98">
        <v>14113</v>
      </c>
      <c r="B64" s="74" t="s">
        <v>307</v>
      </c>
      <c r="C64" s="141" t="s">
        <v>405</v>
      </c>
      <c r="D64" s="141" t="s">
        <v>405</v>
      </c>
      <c r="E64" s="141" t="s">
        <v>405</v>
      </c>
      <c r="F64" s="141" t="s">
        <v>405</v>
      </c>
      <c r="G64" s="141" t="s">
        <v>405</v>
      </c>
      <c r="H64" s="141" t="s">
        <v>405</v>
      </c>
      <c r="I64" s="141" t="s">
        <v>405</v>
      </c>
      <c r="J64" s="141" t="s">
        <v>405</v>
      </c>
      <c r="K64" s="141" t="s">
        <v>405</v>
      </c>
      <c r="L64" s="141" t="s">
        <v>405</v>
      </c>
      <c r="M64" s="141" t="s">
        <v>405</v>
      </c>
      <c r="N64" s="141" t="s">
        <v>405</v>
      </c>
      <c r="O64" s="141" t="s">
        <v>405</v>
      </c>
      <c r="P64" s="141" t="s">
        <v>405</v>
      </c>
      <c r="Q64" s="141" t="s">
        <v>405</v>
      </c>
      <c r="R64" s="141" t="s">
        <v>405</v>
      </c>
      <c r="S64" s="141" t="s">
        <v>405</v>
      </c>
      <c r="T64" s="141" t="s">
        <v>405</v>
      </c>
      <c r="U64" s="141" t="s">
        <v>405</v>
      </c>
      <c r="V64" s="141" t="s">
        <v>405</v>
      </c>
      <c r="W64" s="141" t="s">
        <v>405</v>
      </c>
      <c r="X64" s="141" t="s">
        <v>405</v>
      </c>
      <c r="Y64" s="141" t="s">
        <v>405</v>
      </c>
      <c r="Z64" s="141" t="s">
        <v>405</v>
      </c>
      <c r="AA64" s="141" t="s">
        <v>405</v>
      </c>
      <c r="AB64" s="141" t="s">
        <v>405</v>
      </c>
      <c r="AC64" s="141" t="s">
        <v>405</v>
      </c>
      <c r="AD64" s="141" t="s">
        <v>405</v>
      </c>
      <c r="AE64" s="154" t="s">
        <v>405</v>
      </c>
      <c r="AF64" s="154" t="s">
        <v>405</v>
      </c>
      <c r="AG64" s="154" t="s">
        <v>405</v>
      </c>
      <c r="AH64" s="153" t="s">
        <v>405</v>
      </c>
      <c r="AI64" s="153" t="s">
        <v>405</v>
      </c>
      <c r="AJ64" s="153" t="s">
        <v>405</v>
      </c>
      <c r="AK64" s="153" t="s">
        <v>405</v>
      </c>
      <c r="AL64" s="155" t="s">
        <v>405</v>
      </c>
      <c r="AM64" s="153" t="s">
        <v>405</v>
      </c>
      <c r="AN64" s="153" t="s">
        <v>405</v>
      </c>
      <c r="AO64" s="153" t="s">
        <v>405</v>
      </c>
      <c r="AP64" s="155" t="s">
        <v>405</v>
      </c>
      <c r="AQ64" s="153" t="s">
        <v>405</v>
      </c>
      <c r="AR64" s="153" t="s">
        <v>405</v>
      </c>
      <c r="AS64" s="153" t="s">
        <v>405</v>
      </c>
      <c r="AT64" s="155" t="s">
        <v>405</v>
      </c>
      <c r="AU64" s="156" t="s">
        <v>405</v>
      </c>
      <c r="AW64" s="98">
        <v>14113</v>
      </c>
      <c r="AX64" s="74" t="s">
        <v>307</v>
      </c>
      <c r="AY64" s="217" t="s">
        <v>405</v>
      </c>
      <c r="AZ64" s="217" t="s">
        <v>405</v>
      </c>
      <c r="BA64" s="217" t="s">
        <v>405</v>
      </c>
      <c r="BB64" s="217" t="s">
        <v>405</v>
      </c>
      <c r="BC64" s="217" t="s">
        <v>405</v>
      </c>
      <c r="BD64" s="217" t="s">
        <v>405</v>
      </c>
      <c r="BE64" s="217" t="s">
        <v>405</v>
      </c>
      <c r="BF64" s="217" t="s">
        <v>405</v>
      </c>
      <c r="BG64" s="217" t="s">
        <v>405</v>
      </c>
      <c r="BH64" s="279" t="s">
        <v>405</v>
      </c>
      <c r="BI64" s="255" t="s">
        <v>405</v>
      </c>
    </row>
    <row r="65" spans="1:61" ht="18" customHeight="1" x14ac:dyDescent="0.25">
      <c r="A65" s="97" t="s">
        <v>190</v>
      </c>
      <c r="B65" s="74" t="s">
        <v>273</v>
      </c>
      <c r="C65" s="141">
        <v>128392.299</v>
      </c>
      <c r="D65" s="141">
        <v>186980.508</v>
      </c>
      <c r="E65" s="141">
        <v>83301.82699999999</v>
      </c>
      <c r="F65" s="141">
        <v>175176.21299999999</v>
      </c>
      <c r="G65" s="141">
        <v>57360.051999999996</v>
      </c>
      <c r="H65" s="141">
        <v>225345.37900000002</v>
      </c>
      <c r="I65" s="141">
        <v>49551.248</v>
      </c>
      <c r="J65" s="141">
        <v>13838.57</v>
      </c>
      <c r="K65" s="141">
        <v>185536.45499999999</v>
      </c>
      <c r="L65" s="141">
        <v>247785.07299999997</v>
      </c>
      <c r="M65" s="141">
        <v>316791.99199999997</v>
      </c>
      <c r="N65" s="141">
        <v>37497.188999999998</v>
      </c>
      <c r="O65" s="141">
        <v>282610.22899999999</v>
      </c>
      <c r="P65" s="141">
        <v>339360.761</v>
      </c>
      <c r="Q65" s="141">
        <v>262912.34700000001</v>
      </c>
      <c r="R65" s="141">
        <v>74725.087999999989</v>
      </c>
      <c r="S65" s="141">
        <v>267404</v>
      </c>
      <c r="T65" s="141">
        <v>122381</v>
      </c>
      <c r="U65" s="141">
        <v>267853.12248000002</v>
      </c>
      <c r="V65" s="141">
        <v>131852.14944100002</v>
      </c>
      <c r="W65" s="141">
        <v>296170.3</v>
      </c>
      <c r="X65" s="141">
        <v>49626.899999999994</v>
      </c>
      <c r="Y65" s="141">
        <v>468402.89999999997</v>
      </c>
      <c r="Z65" s="141">
        <v>55975</v>
      </c>
      <c r="AA65" s="141">
        <v>297531.7</v>
      </c>
      <c r="AB65" s="141">
        <v>37846</v>
      </c>
      <c r="AC65" s="141">
        <v>215667</v>
      </c>
      <c r="AD65" s="141">
        <v>54.16</v>
      </c>
      <c r="AE65" s="154">
        <v>88972.1</v>
      </c>
      <c r="AF65" s="154">
        <v>366882</v>
      </c>
      <c r="AG65" s="154">
        <v>163671.37622037547</v>
      </c>
      <c r="AH65" s="154">
        <v>242211.20000000001</v>
      </c>
      <c r="AI65" s="154">
        <v>510146.30000000005</v>
      </c>
      <c r="AJ65" s="154">
        <v>205373</v>
      </c>
      <c r="AK65" s="154">
        <v>124653</v>
      </c>
      <c r="AL65" s="157">
        <v>337098.56</v>
      </c>
      <c r="AM65" s="154">
        <v>492920.2</v>
      </c>
      <c r="AN65" s="154">
        <v>253927</v>
      </c>
      <c r="AO65" s="154">
        <v>100538</v>
      </c>
      <c r="AP65" s="157">
        <v>128420</v>
      </c>
      <c r="AQ65" s="154">
        <v>96324.68</v>
      </c>
      <c r="AR65" s="154">
        <v>272050</v>
      </c>
      <c r="AS65" s="154">
        <v>82333.694327000005</v>
      </c>
      <c r="AT65" s="157">
        <v>205325</v>
      </c>
      <c r="AU65" s="158">
        <v>78027.710000000006</v>
      </c>
      <c r="AW65" s="97" t="s">
        <v>190</v>
      </c>
      <c r="AX65" s="74" t="s">
        <v>273</v>
      </c>
      <c r="AY65" s="217">
        <f t="shared" si="16"/>
        <v>573850.84700000007</v>
      </c>
      <c r="AZ65" s="217">
        <f t="shared" si="17"/>
        <v>346095.24900000001</v>
      </c>
      <c r="BA65" s="217">
        <f t="shared" si="18"/>
        <v>787610.70899999992</v>
      </c>
      <c r="BB65" s="217">
        <f t="shared" si="19"/>
        <v>959608.42500000005</v>
      </c>
      <c r="BC65" s="217">
        <f t="shared" si="20"/>
        <v>789490.27192099998</v>
      </c>
      <c r="BD65" s="217">
        <f>W65+X65+Y65+Z65</f>
        <v>870175.09999999986</v>
      </c>
      <c r="BE65" s="217">
        <f t="shared" si="22"/>
        <v>551098.86</v>
      </c>
      <c r="BF65" s="217">
        <f t="shared" si="23"/>
        <v>861736.67622037535</v>
      </c>
      <c r="BG65" s="217">
        <f t="shared" si="24"/>
        <v>1177270.8600000001</v>
      </c>
      <c r="BH65" s="279">
        <f t="shared" si="14"/>
        <v>975805.2</v>
      </c>
      <c r="BI65" s="255">
        <f t="shared" si="37"/>
        <v>656033.374327</v>
      </c>
    </row>
    <row r="66" spans="1:61" ht="18" customHeight="1" x14ac:dyDescent="0.25">
      <c r="A66" s="97" t="s">
        <v>191</v>
      </c>
      <c r="B66" s="74" t="s">
        <v>274</v>
      </c>
      <c r="C66" s="141">
        <v>0</v>
      </c>
      <c r="D66" s="141">
        <v>0</v>
      </c>
      <c r="E66" s="141">
        <v>0</v>
      </c>
      <c r="F66" s="141">
        <v>0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0</v>
      </c>
      <c r="X66" s="141">
        <v>0</v>
      </c>
      <c r="Y66" s="141">
        <v>0</v>
      </c>
      <c r="Z66" s="141">
        <v>0</v>
      </c>
      <c r="AA66" s="141">
        <v>0</v>
      </c>
      <c r="AB66" s="141">
        <v>0</v>
      </c>
      <c r="AC66" s="141">
        <v>0</v>
      </c>
      <c r="AD66" s="141">
        <v>0</v>
      </c>
      <c r="AE66" s="153">
        <v>0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0</v>
      </c>
      <c r="AL66" s="155">
        <v>0</v>
      </c>
      <c r="AM66" s="153">
        <v>0</v>
      </c>
      <c r="AN66" s="153">
        <v>0</v>
      </c>
      <c r="AO66" s="153">
        <v>0</v>
      </c>
      <c r="AP66" s="155">
        <v>0</v>
      </c>
      <c r="AQ66" s="153">
        <v>0</v>
      </c>
      <c r="AR66" s="153">
        <v>0</v>
      </c>
      <c r="AS66" s="153">
        <v>0</v>
      </c>
      <c r="AT66" s="155">
        <v>0</v>
      </c>
      <c r="AU66" s="156">
        <v>0</v>
      </c>
      <c r="AW66" s="97" t="s">
        <v>191</v>
      </c>
      <c r="AX66" s="74" t="s">
        <v>274</v>
      </c>
      <c r="AY66" s="217">
        <f t="shared" si="16"/>
        <v>0</v>
      </c>
      <c r="AZ66" s="217">
        <f t="shared" si="17"/>
        <v>0</v>
      </c>
      <c r="BA66" s="217">
        <f t="shared" si="18"/>
        <v>0</v>
      </c>
      <c r="BB66" s="217">
        <f t="shared" si="19"/>
        <v>0</v>
      </c>
      <c r="BC66" s="217">
        <f t="shared" si="20"/>
        <v>0</v>
      </c>
      <c r="BD66" s="217">
        <f t="shared" si="21"/>
        <v>0</v>
      </c>
      <c r="BE66" s="217">
        <f t="shared" si="22"/>
        <v>0</v>
      </c>
      <c r="BF66" s="217">
        <f t="shared" si="23"/>
        <v>0</v>
      </c>
      <c r="BG66" s="217">
        <f t="shared" si="24"/>
        <v>0</v>
      </c>
      <c r="BH66" s="279">
        <f t="shared" si="14"/>
        <v>0</v>
      </c>
      <c r="BI66" s="255">
        <f t="shared" si="37"/>
        <v>0</v>
      </c>
    </row>
    <row r="67" spans="1:61" ht="18" customHeight="1" x14ac:dyDescent="0.25">
      <c r="A67" s="97" t="s">
        <v>192</v>
      </c>
      <c r="B67" s="74" t="s">
        <v>275</v>
      </c>
      <c r="C67" s="141">
        <v>0</v>
      </c>
      <c r="D67" s="141">
        <v>0</v>
      </c>
      <c r="E67" s="141">
        <v>0</v>
      </c>
      <c r="F67" s="141">
        <v>0</v>
      </c>
      <c r="G67" s="141">
        <v>0</v>
      </c>
      <c r="H67" s="141">
        <v>0</v>
      </c>
      <c r="I67" s="141">
        <v>0</v>
      </c>
      <c r="J67" s="141">
        <v>0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1">
        <v>0</v>
      </c>
      <c r="R67" s="141">
        <v>0</v>
      </c>
      <c r="S67" s="141">
        <v>0</v>
      </c>
      <c r="T67" s="141">
        <v>0</v>
      </c>
      <c r="U67" s="141">
        <v>0</v>
      </c>
      <c r="V67" s="141">
        <v>0</v>
      </c>
      <c r="W67" s="141">
        <v>0</v>
      </c>
      <c r="X67" s="141">
        <v>0</v>
      </c>
      <c r="Y67" s="141">
        <v>0</v>
      </c>
      <c r="Z67" s="141">
        <v>0</v>
      </c>
      <c r="AA67" s="141">
        <v>0</v>
      </c>
      <c r="AB67" s="141">
        <v>0</v>
      </c>
      <c r="AC67" s="141">
        <v>0</v>
      </c>
      <c r="AD67" s="141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55">
        <v>0</v>
      </c>
      <c r="AM67" s="153">
        <v>0</v>
      </c>
      <c r="AN67" s="153">
        <v>0</v>
      </c>
      <c r="AO67" s="153">
        <v>0</v>
      </c>
      <c r="AP67" s="155">
        <v>0</v>
      </c>
      <c r="AQ67" s="153">
        <v>0</v>
      </c>
      <c r="AR67" s="153">
        <v>0</v>
      </c>
      <c r="AS67" s="153">
        <v>0</v>
      </c>
      <c r="AT67" s="155">
        <v>0</v>
      </c>
      <c r="AU67" s="156">
        <v>0</v>
      </c>
      <c r="AW67" s="97" t="s">
        <v>192</v>
      </c>
      <c r="AX67" s="74" t="s">
        <v>275</v>
      </c>
      <c r="AY67" s="217">
        <f t="shared" si="16"/>
        <v>0</v>
      </c>
      <c r="AZ67" s="217">
        <f t="shared" si="17"/>
        <v>0</v>
      </c>
      <c r="BA67" s="217">
        <f t="shared" si="18"/>
        <v>0</v>
      </c>
      <c r="BB67" s="217">
        <f t="shared" si="19"/>
        <v>0</v>
      </c>
      <c r="BC67" s="217">
        <f t="shared" si="20"/>
        <v>0</v>
      </c>
      <c r="BD67" s="217">
        <f t="shared" si="21"/>
        <v>0</v>
      </c>
      <c r="BE67" s="217">
        <f t="shared" si="22"/>
        <v>0</v>
      </c>
      <c r="BF67" s="217">
        <f t="shared" si="23"/>
        <v>0</v>
      </c>
      <c r="BG67" s="217">
        <f t="shared" si="24"/>
        <v>0</v>
      </c>
      <c r="BH67" s="279">
        <f t="shared" si="14"/>
        <v>0</v>
      </c>
      <c r="BI67" s="255">
        <f t="shared" si="37"/>
        <v>0</v>
      </c>
    </row>
    <row r="68" spans="1:61" ht="18" customHeight="1" x14ac:dyDescent="0.25">
      <c r="A68" s="97" t="s">
        <v>193</v>
      </c>
      <c r="B68" s="74" t="s">
        <v>276</v>
      </c>
      <c r="C68" s="141">
        <v>0</v>
      </c>
      <c r="D68" s="141">
        <v>0</v>
      </c>
      <c r="E68" s="141">
        <v>0</v>
      </c>
      <c r="F68" s="141">
        <v>0</v>
      </c>
      <c r="G68" s="141">
        <v>0</v>
      </c>
      <c r="H68" s="141">
        <v>0</v>
      </c>
      <c r="I68" s="141">
        <v>0</v>
      </c>
      <c r="J68" s="141">
        <v>0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1">
        <v>0</v>
      </c>
      <c r="R68" s="141">
        <v>0</v>
      </c>
      <c r="S68" s="141">
        <v>0</v>
      </c>
      <c r="T68" s="141">
        <v>0</v>
      </c>
      <c r="U68" s="141">
        <v>0</v>
      </c>
      <c r="V68" s="141">
        <v>0</v>
      </c>
      <c r="W68" s="141">
        <v>0</v>
      </c>
      <c r="X68" s="141">
        <v>0</v>
      </c>
      <c r="Y68" s="141">
        <v>0</v>
      </c>
      <c r="Z68" s="141">
        <v>0</v>
      </c>
      <c r="AA68" s="141">
        <v>0</v>
      </c>
      <c r="AB68" s="141">
        <v>0</v>
      </c>
      <c r="AC68" s="141">
        <v>0</v>
      </c>
      <c r="AD68" s="141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55">
        <v>0</v>
      </c>
      <c r="AM68" s="153">
        <v>0</v>
      </c>
      <c r="AN68" s="153">
        <v>0</v>
      </c>
      <c r="AO68" s="153">
        <v>0</v>
      </c>
      <c r="AP68" s="155">
        <v>0</v>
      </c>
      <c r="AQ68" s="153">
        <v>0</v>
      </c>
      <c r="AR68" s="153">
        <v>0</v>
      </c>
      <c r="AS68" s="153">
        <v>0</v>
      </c>
      <c r="AT68" s="155">
        <v>0</v>
      </c>
      <c r="AU68" s="156">
        <v>0</v>
      </c>
      <c r="AW68" s="97" t="s">
        <v>193</v>
      </c>
      <c r="AX68" s="74" t="s">
        <v>276</v>
      </c>
      <c r="AY68" s="217">
        <f t="shared" si="16"/>
        <v>0</v>
      </c>
      <c r="AZ68" s="217">
        <f t="shared" si="17"/>
        <v>0</v>
      </c>
      <c r="BA68" s="217">
        <f t="shared" si="18"/>
        <v>0</v>
      </c>
      <c r="BB68" s="217">
        <f t="shared" si="19"/>
        <v>0</v>
      </c>
      <c r="BC68" s="217">
        <f t="shared" si="20"/>
        <v>0</v>
      </c>
      <c r="BD68" s="217">
        <f t="shared" si="21"/>
        <v>0</v>
      </c>
      <c r="BE68" s="217">
        <f t="shared" si="22"/>
        <v>0</v>
      </c>
      <c r="BF68" s="217">
        <f t="shared" si="23"/>
        <v>0</v>
      </c>
      <c r="BG68" s="217">
        <f t="shared" si="24"/>
        <v>0</v>
      </c>
      <c r="BH68" s="279">
        <f t="shared" si="14"/>
        <v>0</v>
      </c>
      <c r="BI68" s="255">
        <f t="shared" si="37"/>
        <v>0</v>
      </c>
    </row>
    <row r="69" spans="1:61" ht="18" customHeight="1" x14ac:dyDescent="0.25">
      <c r="A69" s="98">
        <v>1416</v>
      </c>
      <c r="B69" s="74" t="s">
        <v>308</v>
      </c>
      <c r="C69" s="141">
        <v>0</v>
      </c>
      <c r="D69" s="141">
        <v>0</v>
      </c>
      <c r="E69" s="141">
        <v>0</v>
      </c>
      <c r="F69" s="141">
        <v>0</v>
      </c>
      <c r="G69" s="141"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  <c r="AC69" s="141">
        <v>0</v>
      </c>
      <c r="AD69" s="141">
        <v>0</v>
      </c>
      <c r="AE69" s="153">
        <v>0</v>
      </c>
      <c r="AF69" s="153">
        <v>0</v>
      </c>
      <c r="AG69" s="153">
        <v>0</v>
      </c>
      <c r="AH69" s="153">
        <v>0</v>
      </c>
      <c r="AI69" s="153">
        <v>0</v>
      </c>
      <c r="AJ69" s="153">
        <v>0</v>
      </c>
      <c r="AK69" s="153">
        <v>0</v>
      </c>
      <c r="AL69" s="155">
        <v>0</v>
      </c>
      <c r="AM69" s="153">
        <v>0</v>
      </c>
      <c r="AN69" s="153">
        <v>0</v>
      </c>
      <c r="AO69" s="153">
        <v>0</v>
      </c>
      <c r="AP69" s="155">
        <v>0</v>
      </c>
      <c r="AQ69" s="153">
        <v>0</v>
      </c>
      <c r="AR69" s="153">
        <v>0</v>
      </c>
      <c r="AS69" s="153">
        <v>0</v>
      </c>
      <c r="AT69" s="155">
        <v>0</v>
      </c>
      <c r="AU69" s="156">
        <v>0</v>
      </c>
      <c r="AW69" s="98">
        <v>1416</v>
      </c>
      <c r="AX69" s="74" t="s">
        <v>308</v>
      </c>
      <c r="AY69" s="217">
        <f t="shared" si="16"/>
        <v>0</v>
      </c>
      <c r="AZ69" s="217">
        <f t="shared" si="17"/>
        <v>0</v>
      </c>
      <c r="BA69" s="217">
        <f t="shared" si="18"/>
        <v>0</v>
      </c>
      <c r="BB69" s="217">
        <f t="shared" si="19"/>
        <v>0</v>
      </c>
      <c r="BC69" s="217">
        <f t="shared" si="20"/>
        <v>0</v>
      </c>
      <c r="BD69" s="217">
        <f t="shared" si="21"/>
        <v>0</v>
      </c>
      <c r="BE69" s="217">
        <f t="shared" si="22"/>
        <v>0</v>
      </c>
      <c r="BF69" s="217">
        <f t="shared" si="23"/>
        <v>0</v>
      </c>
      <c r="BG69" s="217">
        <f t="shared" si="24"/>
        <v>0</v>
      </c>
      <c r="BH69" s="279">
        <f t="shared" ref="BH69:BH73" si="216">AM69+AN69+AO69+AP69</f>
        <v>0</v>
      </c>
      <c r="BI69" s="255">
        <f t="shared" si="37"/>
        <v>0</v>
      </c>
    </row>
    <row r="70" spans="1:61" s="3" customFormat="1" ht="18" customHeight="1" x14ac:dyDescent="0.25">
      <c r="A70" s="97" t="s">
        <v>194</v>
      </c>
      <c r="B70" s="89" t="s">
        <v>277</v>
      </c>
      <c r="C70" s="140">
        <f>SUM(C71:C74)</f>
        <v>50367.322999999997</v>
      </c>
      <c r="D70" s="140">
        <f t="shared" ref="D70:N70" si="217">SUM(D71:D74)</f>
        <v>42487.743000000002</v>
      </c>
      <c r="E70" s="140">
        <f t="shared" si="217"/>
        <v>145707.30300000001</v>
      </c>
      <c r="F70" s="140">
        <f t="shared" si="217"/>
        <v>28673.267</v>
      </c>
      <c r="G70" s="140">
        <f t="shared" si="217"/>
        <v>50797.881000000001</v>
      </c>
      <c r="H70" s="140">
        <f t="shared" si="217"/>
        <v>116030.168042</v>
      </c>
      <c r="I70" s="140">
        <f t="shared" si="217"/>
        <v>93286.208000000013</v>
      </c>
      <c r="J70" s="140">
        <f t="shared" si="217"/>
        <v>34879.998</v>
      </c>
      <c r="K70" s="140">
        <f t="shared" si="217"/>
        <v>104569.26</v>
      </c>
      <c r="L70" s="140">
        <f t="shared" si="217"/>
        <v>97463.578999999998</v>
      </c>
      <c r="M70" s="140">
        <f t="shared" si="217"/>
        <v>171610.00400000002</v>
      </c>
      <c r="N70" s="140">
        <f t="shared" si="217"/>
        <v>47314.164000000004</v>
      </c>
      <c r="O70" s="140">
        <f t="shared" ref="O70" si="218">SUM(O71:O74)</f>
        <v>99285.175999999992</v>
      </c>
      <c r="P70" s="140">
        <f t="shared" ref="P70" si="219">SUM(P71:P74)</f>
        <v>120734.91500000001</v>
      </c>
      <c r="Q70" s="140">
        <f t="shared" ref="Q70" si="220">SUM(Q71:Q74)</f>
        <v>370661.75700000004</v>
      </c>
      <c r="R70" s="140">
        <f t="shared" ref="R70" si="221">SUM(R71:R74)</f>
        <v>40989.907000000007</v>
      </c>
      <c r="S70" s="140">
        <f t="shared" ref="S70" si="222">SUM(S71:S74)</f>
        <v>222712.17051100105</v>
      </c>
      <c r="T70" s="140">
        <f t="shared" ref="T70" si="223">SUM(T71:T74)</f>
        <v>273141.39999999997</v>
      </c>
      <c r="U70" s="140">
        <f t="shared" ref="U70" si="224">SUM(U71:U74)</f>
        <v>374552.30633476085</v>
      </c>
      <c r="V70" s="140">
        <f t="shared" ref="V70" si="225">SUM(V71:V74)</f>
        <v>40732.569999999992</v>
      </c>
      <c r="W70" s="140">
        <f t="shared" ref="W70" si="226">SUM(W71:W74)</f>
        <v>422436.89845147094</v>
      </c>
      <c r="X70" s="140">
        <f t="shared" ref="X70" si="227">SUM(X71:X74)</f>
        <v>195923.06455177118</v>
      </c>
      <c r="Y70" s="140">
        <f t="shared" ref="Y70" si="228">SUM(Y71:Y74)</f>
        <v>670597.5</v>
      </c>
      <c r="Z70" s="140">
        <f t="shared" ref="Z70" si="229">SUM(Z71:Z74)</f>
        <v>158454.83961096869</v>
      </c>
      <c r="AA70" s="140">
        <f t="shared" ref="AA70" si="230">SUM(AA71:AA74)</f>
        <v>146345.40000000002</v>
      </c>
      <c r="AB70" s="140">
        <f t="shared" ref="AB70" si="231">SUM(AB71:AB74)</f>
        <v>203625.38102544015</v>
      </c>
      <c r="AC70" s="140">
        <f t="shared" ref="AC70" si="232">SUM(AC71:AC74)</f>
        <v>626717.83500636346</v>
      </c>
      <c r="AD70" s="140">
        <f t="shared" ref="AD70" si="233">SUM(AD71:AD74)</f>
        <v>261259.87</v>
      </c>
      <c r="AE70" s="150">
        <f>SUM(AE71:AE74)</f>
        <v>31738.400000000001</v>
      </c>
      <c r="AF70" s="150">
        <f t="shared" ref="AF70:AL70" si="234">SUM(AF71:AF74)</f>
        <v>268178.59999999998</v>
      </c>
      <c r="AG70" s="150">
        <f t="shared" si="234"/>
        <v>671602.14728776249</v>
      </c>
      <c r="AH70" s="150">
        <f t="shared" si="234"/>
        <v>498399.99999999994</v>
      </c>
      <c r="AI70" s="150">
        <f t="shared" si="234"/>
        <v>44525.399999999994</v>
      </c>
      <c r="AJ70" s="150">
        <f t="shared" si="234"/>
        <v>185901</v>
      </c>
      <c r="AK70" s="150">
        <f t="shared" si="234"/>
        <v>372870.54842290538</v>
      </c>
      <c r="AL70" s="151">
        <f t="shared" si="234"/>
        <v>1063772.81</v>
      </c>
      <c r="AM70" s="150">
        <f t="shared" ref="AM70:AP70" si="235">SUM(AM71:AM74)</f>
        <v>94245.340000000011</v>
      </c>
      <c r="AN70" s="150">
        <f t="shared" si="235"/>
        <v>159322.54951111111</v>
      </c>
      <c r="AO70" s="150">
        <f t="shared" si="235"/>
        <v>196610</v>
      </c>
      <c r="AP70" s="151">
        <f t="shared" si="235"/>
        <v>1271698</v>
      </c>
      <c r="AQ70" s="150">
        <f t="shared" ref="AQ70:AT70" si="236">SUM(AQ71:AQ74)</f>
        <v>86191.51999999999</v>
      </c>
      <c r="AR70" s="150">
        <f t="shared" si="236"/>
        <v>143328.79999999999</v>
      </c>
      <c r="AS70" s="150">
        <f t="shared" si="236"/>
        <v>693092.75616400002</v>
      </c>
      <c r="AT70" s="151">
        <f t="shared" si="236"/>
        <v>761586.9</v>
      </c>
      <c r="AU70" s="152">
        <f t="shared" ref="AU70" si="237">SUM(AU71:AU74)</f>
        <v>215186.03</v>
      </c>
      <c r="AW70" s="97" t="s">
        <v>194</v>
      </c>
      <c r="AX70" s="89" t="s">
        <v>277</v>
      </c>
      <c r="AY70" s="217">
        <f t="shared" si="16"/>
        <v>267235.636</v>
      </c>
      <c r="AZ70" s="217">
        <f t="shared" si="17"/>
        <v>294994.25504200003</v>
      </c>
      <c r="BA70" s="217">
        <f t="shared" si="18"/>
        <v>420957.00699999998</v>
      </c>
      <c r="BB70" s="217">
        <f t="shared" si="19"/>
        <v>631671.755</v>
      </c>
      <c r="BC70" s="217">
        <f t="shared" si="20"/>
        <v>911138.44684576185</v>
      </c>
      <c r="BD70" s="217">
        <f t="shared" si="21"/>
        <v>1447412.3026142109</v>
      </c>
      <c r="BE70" s="217">
        <f>AA70+AB70+AC70+AD70</f>
        <v>1237948.4860318038</v>
      </c>
      <c r="BF70" s="217">
        <f t="shared" si="23"/>
        <v>1469919.1472877625</v>
      </c>
      <c r="BG70" s="217">
        <f t="shared" si="24"/>
        <v>1667069.7584229056</v>
      </c>
      <c r="BH70" s="279">
        <f t="shared" si="216"/>
        <v>1721875.8895111112</v>
      </c>
      <c r="BI70" s="255">
        <f t="shared" si="37"/>
        <v>1684199.9761640001</v>
      </c>
    </row>
    <row r="71" spans="1:61" ht="18" customHeight="1" x14ac:dyDescent="0.25">
      <c r="A71" s="97" t="s">
        <v>195</v>
      </c>
      <c r="B71" s="74" t="s">
        <v>278</v>
      </c>
      <c r="C71" s="141">
        <v>16040.32</v>
      </c>
      <c r="D71" s="141">
        <v>15249.821</v>
      </c>
      <c r="E71" s="141">
        <v>11198.968000000001</v>
      </c>
      <c r="F71" s="141">
        <v>5946.7860000000001</v>
      </c>
      <c r="G71" s="141">
        <v>12157.958999999999</v>
      </c>
      <c r="H71" s="141">
        <v>64290.383999999998</v>
      </c>
      <c r="I71" s="141">
        <v>10340.812000000002</v>
      </c>
      <c r="J71" s="141">
        <v>9850.143</v>
      </c>
      <c r="K71" s="141">
        <v>22215.061999999998</v>
      </c>
      <c r="L71" s="141">
        <v>25143.368999999999</v>
      </c>
      <c r="M71" s="141">
        <v>21388.839</v>
      </c>
      <c r="N71" s="141">
        <v>23261.414000000001</v>
      </c>
      <c r="O71" s="141">
        <v>35695.584000000003</v>
      </c>
      <c r="P71" s="141">
        <v>21636.841</v>
      </c>
      <c r="Q71" s="141">
        <v>26946.674999999999</v>
      </c>
      <c r="R71" s="141">
        <v>17500.034</v>
      </c>
      <c r="S71" s="141">
        <v>65821.520448060881</v>
      </c>
      <c r="T71" s="141">
        <v>57580.800000000003</v>
      </c>
      <c r="U71" s="141">
        <v>121986.55300000001</v>
      </c>
      <c r="V71" s="141">
        <v>8493.4</v>
      </c>
      <c r="W71" s="141">
        <v>15593.989646782084</v>
      </c>
      <c r="X71" s="141">
        <v>88435.6</v>
      </c>
      <c r="Y71" s="141">
        <v>427545.60000000003</v>
      </c>
      <c r="Z71" s="141">
        <v>14330.7</v>
      </c>
      <c r="AA71" s="141">
        <v>28343.200000000001</v>
      </c>
      <c r="AB71" s="141">
        <v>0</v>
      </c>
      <c r="AC71" s="141">
        <v>92818.061662739419</v>
      </c>
      <c r="AD71" s="141">
        <v>6280</v>
      </c>
      <c r="AE71" s="154">
        <v>4626</v>
      </c>
      <c r="AF71" s="154">
        <v>14481</v>
      </c>
      <c r="AG71" s="154">
        <v>41347.668401818104</v>
      </c>
      <c r="AH71" s="154">
        <v>274996.09999999998</v>
      </c>
      <c r="AI71" s="154">
        <v>19248.5</v>
      </c>
      <c r="AJ71" s="154">
        <v>10456</v>
      </c>
      <c r="AK71" s="154">
        <v>3275.3468108086486</v>
      </c>
      <c r="AL71" s="157">
        <v>4976</v>
      </c>
      <c r="AM71" s="154">
        <v>4162.3999999999996</v>
      </c>
      <c r="AN71" s="154">
        <v>0</v>
      </c>
      <c r="AO71" s="154">
        <v>5311</v>
      </c>
      <c r="AP71" s="157">
        <v>12385</v>
      </c>
      <c r="AQ71" s="154">
        <v>2913.6000000000004</v>
      </c>
      <c r="AR71" s="154">
        <v>6171</v>
      </c>
      <c r="AS71" s="154">
        <v>26157.689358999996</v>
      </c>
      <c r="AT71" s="157">
        <v>8924.08</v>
      </c>
      <c r="AU71" s="158">
        <v>3205.09</v>
      </c>
      <c r="AW71" s="97" t="s">
        <v>195</v>
      </c>
      <c r="AX71" s="74" t="s">
        <v>278</v>
      </c>
      <c r="AY71" s="217">
        <f t="shared" ref="AY71" si="238">C71+D71+E71+F71</f>
        <v>48435.894999999997</v>
      </c>
      <c r="AZ71" s="217">
        <f t="shared" ref="AZ71:AZ77" si="239">G71+H71+I71+J71</f>
        <v>96639.297999999995</v>
      </c>
      <c r="BA71" s="217">
        <f t="shared" ref="BA71:BA75" si="240">K71+L71+M71+N71</f>
        <v>92008.683999999994</v>
      </c>
      <c r="BB71" s="217">
        <f t="shared" ref="BB71:BB79" si="241">O71+P71+Q71+R71</f>
        <v>101779.13400000001</v>
      </c>
      <c r="BC71" s="217">
        <f t="shared" ref="BC71:BC77" si="242">S71+T71+U71+V71</f>
        <v>253882.27344806088</v>
      </c>
      <c r="BD71" s="217">
        <f t="shared" ref="BD71:BD79" si="243">W71+X71+Y71+Z71</f>
        <v>545905.88964678207</v>
      </c>
      <c r="BE71" s="217">
        <f t="shared" si="22"/>
        <v>127441.26166273942</v>
      </c>
      <c r="BF71" s="217">
        <f t="shared" ref="BF71:BF79" si="244">AE71+AF71+AG71+AH71</f>
        <v>335450.76840181806</v>
      </c>
      <c r="BG71" s="217">
        <f t="shared" ref="BG71:BG79" si="245">AI71+AJ71+AK71+AL71</f>
        <v>37955.846810808645</v>
      </c>
      <c r="BH71" s="279">
        <f t="shared" si="216"/>
        <v>21858.400000000001</v>
      </c>
      <c r="BI71" s="255">
        <f t="shared" si="37"/>
        <v>44166.369358999997</v>
      </c>
    </row>
    <row r="72" spans="1:61" ht="18" customHeight="1" x14ac:dyDescent="0.25">
      <c r="A72" s="97" t="s">
        <v>196</v>
      </c>
      <c r="B72" s="74" t="s">
        <v>279</v>
      </c>
      <c r="C72" s="141">
        <v>26942.112999999998</v>
      </c>
      <c r="D72" s="141">
        <v>19191.831999999999</v>
      </c>
      <c r="E72" s="141">
        <v>118500.586</v>
      </c>
      <c r="F72" s="141">
        <v>18222.883999999998</v>
      </c>
      <c r="G72" s="141">
        <v>31579.537</v>
      </c>
      <c r="H72" s="141">
        <v>43367.161042</v>
      </c>
      <c r="I72" s="141">
        <v>73063.264999999999</v>
      </c>
      <c r="J72" s="141">
        <v>20467.481</v>
      </c>
      <c r="K72" s="141">
        <v>35940.250999999997</v>
      </c>
      <c r="L72" s="141">
        <v>49925.327000000005</v>
      </c>
      <c r="M72" s="141">
        <v>142811.01</v>
      </c>
      <c r="N72" s="141">
        <v>17779.643</v>
      </c>
      <c r="O72" s="141">
        <v>52892.869999999995</v>
      </c>
      <c r="P72" s="141">
        <v>93876.251000000004</v>
      </c>
      <c r="Q72" s="141">
        <v>324665.48600000003</v>
      </c>
      <c r="R72" s="141">
        <v>16375.01</v>
      </c>
      <c r="S72" s="141">
        <v>137310.86997270465</v>
      </c>
      <c r="T72" s="141">
        <v>185124.8</v>
      </c>
      <c r="U72" s="141">
        <v>206163.3794547609</v>
      </c>
      <c r="V72" s="141">
        <v>25378.19</v>
      </c>
      <c r="W72" s="141">
        <v>394790.37694731186</v>
      </c>
      <c r="X72" s="141">
        <v>95515.564551771196</v>
      </c>
      <c r="Y72" s="141">
        <v>160074.70000000001</v>
      </c>
      <c r="Z72" s="141">
        <v>139540.83961096869</v>
      </c>
      <c r="AA72" s="141">
        <v>108806.1</v>
      </c>
      <c r="AB72" s="141">
        <v>190171.42464899214</v>
      </c>
      <c r="AC72" s="141">
        <v>521381.77334362408</v>
      </c>
      <c r="AD72" s="141">
        <v>250755.66999999998</v>
      </c>
      <c r="AE72" s="153">
        <v>16124</v>
      </c>
      <c r="AF72" s="153">
        <v>248875</v>
      </c>
      <c r="AG72" s="153">
        <v>615784.12954151246</v>
      </c>
      <c r="AH72" s="153">
        <v>183720.6</v>
      </c>
      <c r="AI72" s="153">
        <v>18095.2</v>
      </c>
      <c r="AJ72" s="153">
        <v>163160</v>
      </c>
      <c r="AK72" s="153">
        <v>362491.17652059125</v>
      </c>
      <c r="AL72" s="155">
        <v>1040853</v>
      </c>
      <c r="AM72" s="153">
        <v>86061.750000000015</v>
      </c>
      <c r="AN72" s="153">
        <v>142840.79999999999</v>
      </c>
      <c r="AO72" s="153">
        <v>184969</v>
      </c>
      <c r="AP72" s="155">
        <v>1231521</v>
      </c>
      <c r="AQ72" s="153">
        <v>75242.76999999999</v>
      </c>
      <c r="AR72" s="153">
        <v>124872.8</v>
      </c>
      <c r="AS72" s="153">
        <v>655706.60600000003</v>
      </c>
      <c r="AT72" s="155">
        <v>739427.59000000008</v>
      </c>
      <c r="AU72" s="156">
        <v>193850.93</v>
      </c>
      <c r="AW72" s="97" t="s">
        <v>196</v>
      </c>
      <c r="AX72" s="74" t="s">
        <v>279</v>
      </c>
      <c r="AY72" s="217">
        <f>C72+D72+E72+F72</f>
        <v>182857.41499999998</v>
      </c>
      <c r="AZ72" s="217">
        <f t="shared" si="239"/>
        <v>168477.44404200002</v>
      </c>
      <c r="BA72" s="217">
        <f t="shared" si="240"/>
        <v>246456.23100000003</v>
      </c>
      <c r="BB72" s="217">
        <f t="shared" si="241"/>
        <v>487809.61700000003</v>
      </c>
      <c r="BC72" s="217">
        <f t="shared" si="242"/>
        <v>553977.23942746548</v>
      </c>
      <c r="BD72" s="217">
        <f t="shared" si="243"/>
        <v>789921.48111005174</v>
      </c>
      <c r="BE72" s="217">
        <f t="shared" ref="BE72:BE79" si="246">AA72+AB72+AC72+AD72</f>
        <v>1071114.9679926161</v>
      </c>
      <c r="BF72" s="217">
        <f t="shared" si="244"/>
        <v>1064503.7295415124</v>
      </c>
      <c r="BG72" s="217">
        <f t="shared" si="245"/>
        <v>1584599.3765205913</v>
      </c>
      <c r="BH72" s="279">
        <f t="shared" si="216"/>
        <v>1645392.55</v>
      </c>
      <c r="BI72" s="255">
        <f t="shared" ref="BI72:BI74" si="247">AQ72+AR72+AS72+AT72</f>
        <v>1595249.7660000001</v>
      </c>
    </row>
    <row r="73" spans="1:61" ht="18" customHeight="1" x14ac:dyDescent="0.25">
      <c r="A73" s="97" t="s">
        <v>197</v>
      </c>
      <c r="B73" s="75" t="s">
        <v>280</v>
      </c>
      <c r="C73" s="142">
        <v>7384.8899999999994</v>
      </c>
      <c r="D73" s="142">
        <v>8046.09</v>
      </c>
      <c r="E73" s="142">
        <v>16007.749</v>
      </c>
      <c r="F73" s="142">
        <v>4503.5969999999998</v>
      </c>
      <c r="G73" s="142">
        <v>7060.3850000000002</v>
      </c>
      <c r="H73" s="142">
        <v>8372.6229999999996</v>
      </c>
      <c r="I73" s="142">
        <v>9882.1310000000012</v>
      </c>
      <c r="J73" s="142">
        <v>4562.3739999999998</v>
      </c>
      <c r="K73" s="142">
        <v>46413.947</v>
      </c>
      <c r="L73" s="142">
        <v>22394.883000000002</v>
      </c>
      <c r="M73" s="142">
        <v>7410.1549999999988</v>
      </c>
      <c r="N73" s="142">
        <v>6273.1070000000009</v>
      </c>
      <c r="O73" s="142">
        <v>10696.721999999998</v>
      </c>
      <c r="P73" s="142">
        <v>5221.8230000000003</v>
      </c>
      <c r="Q73" s="142">
        <v>19049.596000000001</v>
      </c>
      <c r="R73" s="142">
        <v>7114.8630000000012</v>
      </c>
      <c r="S73" s="142">
        <v>19579.780090235519</v>
      </c>
      <c r="T73" s="142">
        <v>30435.800000000003</v>
      </c>
      <c r="U73" s="142">
        <v>46402.373879999999</v>
      </c>
      <c r="V73" s="142">
        <v>6860.98</v>
      </c>
      <c r="W73" s="142">
        <v>12052.53185737696</v>
      </c>
      <c r="X73" s="142">
        <v>11971.9</v>
      </c>
      <c r="Y73" s="142">
        <v>82977.2</v>
      </c>
      <c r="Z73" s="142">
        <v>4583.2999999999993</v>
      </c>
      <c r="AA73" s="142">
        <v>9196.1</v>
      </c>
      <c r="AB73" s="142">
        <v>13453.956376448008</v>
      </c>
      <c r="AC73" s="142">
        <v>12518</v>
      </c>
      <c r="AD73" s="142">
        <v>4224.2</v>
      </c>
      <c r="AE73" s="154">
        <v>10988.4</v>
      </c>
      <c r="AF73" s="154">
        <v>4822.6000000000004</v>
      </c>
      <c r="AG73" s="154">
        <v>14470.34934443187</v>
      </c>
      <c r="AH73" s="154">
        <v>39683.300000000003</v>
      </c>
      <c r="AI73" s="154">
        <v>7181.7000000000007</v>
      </c>
      <c r="AJ73" s="154">
        <v>12285</v>
      </c>
      <c r="AK73" s="154">
        <v>7104.0250915054903</v>
      </c>
      <c r="AL73" s="157">
        <v>17943.810000000001</v>
      </c>
      <c r="AM73" s="154">
        <v>4021.19</v>
      </c>
      <c r="AN73" s="154">
        <v>16481.749511111113</v>
      </c>
      <c r="AO73" s="154">
        <v>6330</v>
      </c>
      <c r="AP73" s="157">
        <v>27792</v>
      </c>
      <c r="AQ73" s="154">
        <v>8035.15</v>
      </c>
      <c r="AR73" s="154">
        <v>12285</v>
      </c>
      <c r="AS73" s="154">
        <v>11228.460805000001</v>
      </c>
      <c r="AT73" s="157">
        <v>13235.23</v>
      </c>
      <c r="AU73" s="158">
        <v>18130.010000000002</v>
      </c>
      <c r="AW73" s="97" t="s">
        <v>197</v>
      </c>
      <c r="AX73" s="74" t="s">
        <v>280</v>
      </c>
      <c r="AY73" s="217">
        <f t="shared" ref="AY73:AY79" si="248">C73+D73+E73+F73</f>
        <v>35942.326000000001</v>
      </c>
      <c r="AZ73" s="217">
        <f t="shared" si="239"/>
        <v>29877.513000000003</v>
      </c>
      <c r="BA73" s="217">
        <f t="shared" si="240"/>
        <v>82492.092000000004</v>
      </c>
      <c r="BB73" s="217">
        <f t="shared" si="241"/>
        <v>42083.004000000001</v>
      </c>
      <c r="BC73" s="217">
        <f t="shared" si="242"/>
        <v>103278.93397023552</v>
      </c>
      <c r="BD73" s="217">
        <f t="shared" si="243"/>
        <v>111584.93185737696</v>
      </c>
      <c r="BE73" s="217">
        <f t="shared" si="246"/>
        <v>39392.256376448007</v>
      </c>
      <c r="BF73" s="217">
        <f t="shared" si="244"/>
        <v>69964.649344431877</v>
      </c>
      <c r="BG73" s="217">
        <f t="shared" si="245"/>
        <v>44514.535091505488</v>
      </c>
      <c r="BH73" s="279">
        <f t="shared" si="216"/>
        <v>54624.939511111108</v>
      </c>
      <c r="BI73" s="255">
        <f t="shared" si="247"/>
        <v>44783.840805</v>
      </c>
    </row>
    <row r="74" spans="1:61" ht="18" customHeight="1" x14ac:dyDescent="0.25">
      <c r="A74" s="97" t="s">
        <v>198</v>
      </c>
      <c r="B74" s="74" t="s">
        <v>281</v>
      </c>
      <c r="C74" s="141">
        <v>0</v>
      </c>
      <c r="D74" s="141">
        <v>0</v>
      </c>
      <c r="E74" s="141">
        <v>0</v>
      </c>
      <c r="F74" s="141">
        <v>0</v>
      </c>
      <c r="G74" s="141">
        <v>0</v>
      </c>
      <c r="H74" s="141">
        <v>0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0</v>
      </c>
      <c r="T74" s="141">
        <v>0</v>
      </c>
      <c r="U74" s="141">
        <v>0</v>
      </c>
      <c r="V74" s="141">
        <v>0</v>
      </c>
      <c r="W74" s="141">
        <v>0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  <c r="AC74" s="141">
        <v>0</v>
      </c>
      <c r="AD74" s="141">
        <v>0</v>
      </c>
      <c r="AE74" s="153">
        <v>0</v>
      </c>
      <c r="AF74" s="153">
        <v>0</v>
      </c>
      <c r="AG74" s="153">
        <v>0</v>
      </c>
      <c r="AH74" s="153">
        <v>0</v>
      </c>
      <c r="AI74" s="153">
        <v>0</v>
      </c>
      <c r="AJ74" s="153">
        <v>0</v>
      </c>
      <c r="AK74" s="153">
        <v>0</v>
      </c>
      <c r="AL74" s="155">
        <v>0</v>
      </c>
      <c r="AM74" s="153">
        <v>0</v>
      </c>
      <c r="AN74" s="153">
        <v>0</v>
      </c>
      <c r="AO74" s="153">
        <v>0</v>
      </c>
      <c r="AP74" s="155">
        <v>0</v>
      </c>
      <c r="AQ74" s="153">
        <v>0</v>
      </c>
      <c r="AR74" s="153">
        <v>0</v>
      </c>
      <c r="AS74" s="153">
        <v>0</v>
      </c>
      <c r="AT74" s="155">
        <v>0</v>
      </c>
      <c r="AU74" s="156">
        <v>0</v>
      </c>
      <c r="AW74" s="97" t="s">
        <v>198</v>
      </c>
      <c r="AX74" s="74" t="s">
        <v>281</v>
      </c>
      <c r="AY74" s="217">
        <f t="shared" si="248"/>
        <v>0</v>
      </c>
      <c r="AZ74" s="217">
        <f t="shared" si="239"/>
        <v>0</v>
      </c>
      <c r="BA74" s="217">
        <f t="shared" si="240"/>
        <v>0</v>
      </c>
      <c r="BB74" s="217">
        <f t="shared" si="241"/>
        <v>0</v>
      </c>
      <c r="BC74" s="217">
        <f t="shared" si="242"/>
        <v>0</v>
      </c>
      <c r="BD74" s="217">
        <f t="shared" si="243"/>
        <v>0</v>
      </c>
      <c r="BE74" s="217">
        <f t="shared" si="246"/>
        <v>0</v>
      </c>
      <c r="BF74" s="217">
        <f t="shared" si="244"/>
        <v>0</v>
      </c>
      <c r="BG74" s="217">
        <f t="shared" si="245"/>
        <v>0</v>
      </c>
      <c r="BH74" s="279">
        <f>AM74+AN74+AO74+AP74</f>
        <v>0</v>
      </c>
      <c r="BI74" s="255">
        <f t="shared" si="247"/>
        <v>0</v>
      </c>
    </row>
    <row r="75" spans="1:61" ht="18" customHeight="1" x14ac:dyDescent="0.25">
      <c r="A75" s="97" t="s">
        <v>199</v>
      </c>
      <c r="B75" s="89" t="s">
        <v>282</v>
      </c>
      <c r="C75" s="140">
        <v>5407.1480000000001</v>
      </c>
      <c r="D75" s="140">
        <v>7588.2049999999999</v>
      </c>
      <c r="E75" s="140">
        <v>12602.544</v>
      </c>
      <c r="F75" s="140">
        <v>11573.976999999999</v>
      </c>
      <c r="G75" s="140">
        <v>9143.744999999999</v>
      </c>
      <c r="H75" s="140">
        <v>9743.0270000000019</v>
      </c>
      <c r="I75" s="140">
        <v>12810.234</v>
      </c>
      <c r="J75" s="140">
        <v>6246.5810000000001</v>
      </c>
      <c r="K75" s="140">
        <v>8571.0370000000003</v>
      </c>
      <c r="L75" s="140">
        <v>10271.236000000001</v>
      </c>
      <c r="M75" s="140">
        <v>14683.101000000001</v>
      </c>
      <c r="N75" s="140">
        <v>7472.518</v>
      </c>
      <c r="O75" s="140">
        <v>12084.975</v>
      </c>
      <c r="P75" s="140">
        <v>19509.350999999999</v>
      </c>
      <c r="Q75" s="140">
        <v>46292.701000000001</v>
      </c>
      <c r="R75" s="140">
        <v>8910.9480000000003</v>
      </c>
      <c r="S75" s="140">
        <v>13120.55481153527</v>
      </c>
      <c r="T75" s="140">
        <v>28069</v>
      </c>
      <c r="U75" s="140">
        <v>37750.307538831126</v>
      </c>
      <c r="V75" s="140">
        <v>15125.66</v>
      </c>
      <c r="W75" s="140">
        <v>16668.834821247947</v>
      </c>
      <c r="X75" s="140">
        <v>53290.87708721996</v>
      </c>
      <c r="Y75" s="140">
        <v>39103.699999999997</v>
      </c>
      <c r="Z75" s="140">
        <v>14747.8509439144</v>
      </c>
      <c r="AA75" s="140">
        <v>13696.03</v>
      </c>
      <c r="AB75" s="140">
        <v>17501.809099314702</v>
      </c>
      <c r="AC75" s="140">
        <v>32309.351219823813</v>
      </c>
      <c r="AD75" s="140">
        <v>6087.42</v>
      </c>
      <c r="AE75" s="162">
        <v>14584.7</v>
      </c>
      <c r="AF75" s="162">
        <v>15609.7</v>
      </c>
      <c r="AG75" s="162">
        <v>21224.645617509206</v>
      </c>
      <c r="AH75" s="162">
        <v>30497.5</v>
      </c>
      <c r="AI75" s="162">
        <v>9864.2999999999993</v>
      </c>
      <c r="AJ75" s="162">
        <v>4564.7000000000007</v>
      </c>
      <c r="AK75" s="162">
        <v>18249.171220273216</v>
      </c>
      <c r="AL75" s="163">
        <v>15920.5</v>
      </c>
      <c r="AM75" s="162">
        <v>5583.3</v>
      </c>
      <c r="AN75" s="162">
        <v>6609</v>
      </c>
      <c r="AO75" s="162">
        <v>7134</v>
      </c>
      <c r="AP75" s="155">
        <v>15337</v>
      </c>
      <c r="AQ75" s="162">
        <v>11378.2</v>
      </c>
      <c r="AR75" s="162">
        <v>7995.5</v>
      </c>
      <c r="AS75" s="162">
        <v>11063.16</v>
      </c>
      <c r="AT75" s="155">
        <v>5582.0599999999995</v>
      </c>
      <c r="AU75" s="156">
        <v>4576.3700000000008</v>
      </c>
      <c r="AW75" s="97" t="s">
        <v>199</v>
      </c>
      <c r="AX75" s="89" t="s">
        <v>282</v>
      </c>
      <c r="AY75" s="217">
        <f t="shared" si="248"/>
        <v>37171.873999999996</v>
      </c>
      <c r="AZ75" s="217">
        <f t="shared" si="239"/>
        <v>37943.587</v>
      </c>
      <c r="BA75" s="217">
        <f t="shared" si="240"/>
        <v>40997.892000000007</v>
      </c>
      <c r="BB75" s="217">
        <f t="shared" si="241"/>
        <v>86797.975000000006</v>
      </c>
      <c r="BC75" s="217">
        <f t="shared" si="242"/>
        <v>94065.522350366402</v>
      </c>
      <c r="BD75" s="217">
        <f t="shared" si="243"/>
        <v>123811.26285238229</v>
      </c>
      <c r="BE75" s="217">
        <f t="shared" si="246"/>
        <v>69594.610319138519</v>
      </c>
      <c r="BF75" s="217">
        <f t="shared" si="244"/>
        <v>81916.545617509211</v>
      </c>
      <c r="BG75" s="217">
        <f t="shared" si="245"/>
        <v>48598.671220273216</v>
      </c>
      <c r="BH75" s="279">
        <f t="shared" ref="BH75:BH79" si="249">AM75+AN75+AO75+AP75</f>
        <v>34663.300000000003</v>
      </c>
      <c r="BI75" s="255">
        <f>AQ75+AR75+AS75+AT75</f>
        <v>36018.92</v>
      </c>
    </row>
    <row r="76" spans="1:61" s="3" customFormat="1" ht="18" customHeight="1" x14ac:dyDescent="0.25">
      <c r="A76" s="97" t="s">
        <v>200</v>
      </c>
      <c r="B76" s="89" t="s">
        <v>283</v>
      </c>
      <c r="C76" s="140">
        <v>0</v>
      </c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0">
        <v>0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0</v>
      </c>
      <c r="R76" s="140">
        <v>0</v>
      </c>
      <c r="S76" s="140">
        <v>0</v>
      </c>
      <c r="T76" s="140">
        <v>0</v>
      </c>
      <c r="U76" s="140">
        <v>0</v>
      </c>
      <c r="V76" s="140">
        <v>0</v>
      </c>
      <c r="W76" s="140">
        <v>0</v>
      </c>
      <c r="X76" s="140">
        <v>0</v>
      </c>
      <c r="Y76" s="140">
        <v>0</v>
      </c>
      <c r="Z76" s="140">
        <v>0</v>
      </c>
      <c r="AA76" s="140">
        <v>0</v>
      </c>
      <c r="AB76" s="140">
        <v>0</v>
      </c>
      <c r="AC76" s="140">
        <v>0</v>
      </c>
      <c r="AD76" s="140">
        <v>0</v>
      </c>
      <c r="AE76" s="162">
        <v>0</v>
      </c>
      <c r="AF76" s="162">
        <v>0</v>
      </c>
      <c r="AG76" s="162">
        <v>0</v>
      </c>
      <c r="AH76" s="162">
        <v>0</v>
      </c>
      <c r="AI76" s="162">
        <v>0</v>
      </c>
      <c r="AJ76" s="162">
        <v>0</v>
      </c>
      <c r="AK76" s="162">
        <v>0</v>
      </c>
      <c r="AL76" s="163">
        <v>0</v>
      </c>
      <c r="AM76" s="162">
        <v>0</v>
      </c>
      <c r="AN76" s="162">
        <v>0</v>
      </c>
      <c r="AO76" s="162">
        <v>0</v>
      </c>
      <c r="AP76" s="163">
        <f>AP77+AP78</f>
        <v>197000</v>
      </c>
      <c r="AQ76" s="163">
        <f t="shared" ref="AQ76:AS76" si="250">AQ77+AQ78</f>
        <v>374.6</v>
      </c>
      <c r="AR76" s="163">
        <f t="shared" si="250"/>
        <v>64</v>
      </c>
      <c r="AS76" s="163">
        <f t="shared" si="250"/>
        <v>26275</v>
      </c>
      <c r="AT76" s="163">
        <f>AT77+AT78</f>
        <v>38163</v>
      </c>
      <c r="AU76" s="164">
        <f>AU77+AU78</f>
        <v>375</v>
      </c>
      <c r="AW76" s="97" t="s">
        <v>200</v>
      </c>
      <c r="AX76" s="89" t="s">
        <v>283</v>
      </c>
      <c r="AY76" s="217">
        <f t="shared" si="248"/>
        <v>0</v>
      </c>
      <c r="AZ76" s="217">
        <f t="shared" si="239"/>
        <v>0</v>
      </c>
      <c r="BA76" s="217">
        <f>K76+L76+M76+N76</f>
        <v>0</v>
      </c>
      <c r="BB76" s="217">
        <f t="shared" si="241"/>
        <v>0</v>
      </c>
      <c r="BC76" s="217">
        <f t="shared" si="242"/>
        <v>0</v>
      </c>
      <c r="BD76" s="217">
        <f t="shared" si="243"/>
        <v>0</v>
      </c>
      <c r="BE76" s="217">
        <f t="shared" si="246"/>
        <v>0</v>
      </c>
      <c r="BF76" s="217">
        <f t="shared" si="244"/>
        <v>0</v>
      </c>
      <c r="BG76" s="217">
        <f t="shared" si="245"/>
        <v>0</v>
      </c>
      <c r="BH76" s="279">
        <f t="shared" si="249"/>
        <v>197000</v>
      </c>
      <c r="BI76" s="255">
        <f t="shared" ref="BI76:BI79" si="251">AQ76+AR76+AS76+AT76</f>
        <v>64876.6</v>
      </c>
    </row>
    <row r="77" spans="1:61" ht="18" customHeight="1" x14ac:dyDescent="0.25">
      <c r="A77" s="97" t="s">
        <v>201</v>
      </c>
      <c r="B77" s="74" t="s">
        <v>267</v>
      </c>
      <c r="C77" s="141">
        <v>0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0</v>
      </c>
      <c r="T77" s="141">
        <v>0</v>
      </c>
      <c r="U77" s="141">
        <v>0</v>
      </c>
      <c r="V77" s="141">
        <v>0</v>
      </c>
      <c r="W77" s="141">
        <v>0</v>
      </c>
      <c r="X77" s="141">
        <v>0</v>
      </c>
      <c r="Y77" s="141">
        <v>0</v>
      </c>
      <c r="Z77" s="141">
        <v>0</v>
      </c>
      <c r="AA77" s="141">
        <v>0</v>
      </c>
      <c r="AB77" s="141">
        <v>0</v>
      </c>
      <c r="AC77" s="141">
        <v>0</v>
      </c>
      <c r="AD77" s="141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55">
        <v>0</v>
      </c>
      <c r="AM77" s="153">
        <v>0</v>
      </c>
      <c r="AN77" s="153">
        <v>0</v>
      </c>
      <c r="AO77" s="153">
        <v>0</v>
      </c>
      <c r="AP77" s="155">
        <v>197000</v>
      </c>
      <c r="AQ77" s="153">
        <v>374.6</v>
      </c>
      <c r="AR77" s="153">
        <v>64</v>
      </c>
      <c r="AS77" s="153">
        <v>26275</v>
      </c>
      <c r="AT77" s="155">
        <v>38163</v>
      </c>
      <c r="AU77" s="156">
        <v>375</v>
      </c>
      <c r="AW77" s="97" t="s">
        <v>201</v>
      </c>
      <c r="AX77" s="74" t="s">
        <v>267</v>
      </c>
      <c r="AY77" s="217">
        <f t="shared" si="248"/>
        <v>0</v>
      </c>
      <c r="AZ77" s="217">
        <f t="shared" si="239"/>
        <v>0</v>
      </c>
      <c r="BA77" s="217">
        <f t="shared" ref="BA77:BA79" si="252">K77+L77+M77+N77</f>
        <v>0</v>
      </c>
      <c r="BB77" s="217">
        <f t="shared" si="241"/>
        <v>0</v>
      </c>
      <c r="BC77" s="217">
        <f t="shared" si="242"/>
        <v>0</v>
      </c>
      <c r="BD77" s="217">
        <f t="shared" si="243"/>
        <v>0</v>
      </c>
      <c r="BE77" s="217">
        <f t="shared" si="246"/>
        <v>0</v>
      </c>
      <c r="BF77" s="217">
        <f t="shared" si="244"/>
        <v>0</v>
      </c>
      <c r="BG77" s="217">
        <f t="shared" si="245"/>
        <v>0</v>
      </c>
      <c r="BH77" s="279">
        <f t="shared" si="249"/>
        <v>197000</v>
      </c>
      <c r="BI77" s="255">
        <f t="shared" si="251"/>
        <v>64876.6</v>
      </c>
    </row>
    <row r="78" spans="1:61" ht="18" customHeight="1" x14ac:dyDescent="0.25">
      <c r="A78" s="97" t="s">
        <v>202</v>
      </c>
      <c r="B78" s="74" t="s">
        <v>268</v>
      </c>
      <c r="C78" s="141">
        <v>0</v>
      </c>
      <c r="D78" s="141">
        <v>0</v>
      </c>
      <c r="E78" s="141">
        <v>0</v>
      </c>
      <c r="F78" s="141">
        <v>0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0</v>
      </c>
      <c r="T78" s="141">
        <v>0</v>
      </c>
      <c r="U78" s="141">
        <v>0</v>
      </c>
      <c r="V78" s="141">
        <v>0</v>
      </c>
      <c r="W78" s="141">
        <v>0</v>
      </c>
      <c r="X78" s="141">
        <v>0</v>
      </c>
      <c r="Y78" s="141">
        <v>0</v>
      </c>
      <c r="Z78" s="141">
        <v>0</v>
      </c>
      <c r="AA78" s="141">
        <v>0</v>
      </c>
      <c r="AB78" s="141">
        <v>0</v>
      </c>
      <c r="AC78" s="141">
        <v>0</v>
      </c>
      <c r="AD78" s="141">
        <v>0</v>
      </c>
      <c r="AE78" s="153">
        <v>0</v>
      </c>
      <c r="AF78" s="153">
        <v>0</v>
      </c>
      <c r="AG78" s="153">
        <v>0</v>
      </c>
      <c r="AH78" s="153">
        <v>0</v>
      </c>
      <c r="AI78" s="153">
        <v>0</v>
      </c>
      <c r="AJ78" s="153">
        <v>0</v>
      </c>
      <c r="AK78" s="153">
        <v>0</v>
      </c>
      <c r="AL78" s="155">
        <v>0</v>
      </c>
      <c r="AM78" s="153">
        <v>0</v>
      </c>
      <c r="AN78" s="153">
        <v>0</v>
      </c>
      <c r="AO78" s="153">
        <v>0</v>
      </c>
      <c r="AP78" s="155">
        <v>0</v>
      </c>
      <c r="AQ78" s="153">
        <v>0</v>
      </c>
      <c r="AR78" s="153">
        <v>0</v>
      </c>
      <c r="AS78" s="153">
        <v>0</v>
      </c>
      <c r="AT78" s="155">
        <v>0</v>
      </c>
      <c r="AU78" s="156">
        <v>0</v>
      </c>
      <c r="AW78" s="97" t="s">
        <v>202</v>
      </c>
      <c r="AX78" s="74" t="s">
        <v>268</v>
      </c>
      <c r="AY78" s="217">
        <f t="shared" si="248"/>
        <v>0</v>
      </c>
      <c r="AZ78" s="217">
        <f>G78+H78+I78+J78</f>
        <v>0</v>
      </c>
      <c r="BA78" s="217">
        <f t="shared" si="252"/>
        <v>0</v>
      </c>
      <c r="BB78" s="217">
        <f t="shared" si="241"/>
        <v>0</v>
      </c>
      <c r="BC78" s="217">
        <f>S78+T78+U78+V78</f>
        <v>0</v>
      </c>
      <c r="BD78" s="217">
        <f t="shared" si="243"/>
        <v>0</v>
      </c>
      <c r="BE78" s="217">
        <f t="shared" si="246"/>
        <v>0</v>
      </c>
      <c r="BF78" s="217">
        <f t="shared" si="244"/>
        <v>0</v>
      </c>
      <c r="BG78" s="217">
        <f t="shared" si="245"/>
        <v>0</v>
      </c>
      <c r="BH78" s="279">
        <f t="shared" si="249"/>
        <v>0</v>
      </c>
      <c r="BI78" s="255">
        <f t="shared" si="251"/>
        <v>0</v>
      </c>
    </row>
    <row r="79" spans="1:61" ht="18" customHeight="1" thickBot="1" x14ac:dyDescent="0.3">
      <c r="A79" s="99" t="s">
        <v>203</v>
      </c>
      <c r="B79" s="91" t="s">
        <v>232</v>
      </c>
      <c r="C79" s="145">
        <v>1335.816</v>
      </c>
      <c r="D79" s="145">
        <v>910.15000000000009</v>
      </c>
      <c r="E79" s="145">
        <v>2821.8989999999999</v>
      </c>
      <c r="F79" s="145">
        <v>39.698</v>
      </c>
      <c r="G79" s="145">
        <v>13.045999999999999</v>
      </c>
      <c r="H79" s="145">
        <v>6.8250000000000002</v>
      </c>
      <c r="I79" s="145">
        <v>7771.1629999999996</v>
      </c>
      <c r="J79" s="145">
        <v>6.4</v>
      </c>
      <c r="K79" s="145">
        <v>0</v>
      </c>
      <c r="L79" s="145">
        <v>10763.118</v>
      </c>
      <c r="M79" s="145">
        <v>466.18400000000003</v>
      </c>
      <c r="N79" s="145">
        <v>214.732</v>
      </c>
      <c r="O79" s="145">
        <v>0</v>
      </c>
      <c r="P79" s="145">
        <v>4.2480000000000002</v>
      </c>
      <c r="Q79" s="145">
        <v>32435</v>
      </c>
      <c r="R79" s="145">
        <v>254.50766666666667</v>
      </c>
      <c r="S79" s="145">
        <v>190</v>
      </c>
      <c r="T79" s="145">
        <v>489259</v>
      </c>
      <c r="U79" s="145">
        <v>22079.032000000021</v>
      </c>
      <c r="V79" s="145">
        <v>104</v>
      </c>
      <c r="W79" s="145">
        <v>188</v>
      </c>
      <c r="X79" s="145">
        <v>7036.7</v>
      </c>
      <c r="Y79" s="145">
        <v>1678</v>
      </c>
      <c r="Z79" s="145">
        <v>0</v>
      </c>
      <c r="AA79" s="145">
        <v>8171.3</v>
      </c>
      <c r="AB79" s="145">
        <v>0</v>
      </c>
      <c r="AC79" s="145">
        <v>12351</v>
      </c>
      <c r="AD79" s="145">
        <v>2169</v>
      </c>
      <c r="AE79" s="165">
        <v>41833</v>
      </c>
      <c r="AF79" s="165">
        <v>7388</v>
      </c>
      <c r="AG79" s="165">
        <v>9584.4500000000007</v>
      </c>
      <c r="AH79" s="165">
        <v>68467</v>
      </c>
      <c r="AI79" s="165">
        <v>35752.300000000003</v>
      </c>
      <c r="AJ79" s="165">
        <v>2104</v>
      </c>
      <c r="AK79" s="165">
        <v>393</v>
      </c>
      <c r="AL79" s="166">
        <v>152752.79999999999</v>
      </c>
      <c r="AM79" s="165">
        <v>0</v>
      </c>
      <c r="AN79" s="165">
        <v>53293.63192</v>
      </c>
      <c r="AO79" s="165">
        <v>0</v>
      </c>
      <c r="AP79" s="271">
        <v>373912</v>
      </c>
      <c r="AQ79" s="165">
        <v>10088.200000000001</v>
      </c>
      <c r="AR79" s="165">
        <v>32549</v>
      </c>
      <c r="AS79" s="165">
        <v>89019.750021</v>
      </c>
      <c r="AT79" s="271">
        <v>146872.01</v>
      </c>
      <c r="AU79" s="167">
        <v>27036</v>
      </c>
      <c r="AW79" s="99" t="s">
        <v>203</v>
      </c>
      <c r="AX79" s="91" t="s">
        <v>232</v>
      </c>
      <c r="AY79" s="218">
        <f t="shared" si="248"/>
        <v>5107.5630000000001</v>
      </c>
      <c r="AZ79" s="218">
        <f t="shared" ref="AZ79" si="253">G79+H79+I79+J79</f>
        <v>7797.4339999999993</v>
      </c>
      <c r="BA79" s="218">
        <f t="shared" si="252"/>
        <v>11444.034</v>
      </c>
      <c r="BB79" s="218">
        <f t="shared" si="241"/>
        <v>32693.755666666668</v>
      </c>
      <c r="BC79" s="218">
        <f t="shared" ref="BC79" si="254">S79+T79+U79+V79</f>
        <v>511632.03200000001</v>
      </c>
      <c r="BD79" s="218">
        <f t="shared" si="243"/>
        <v>8902.7000000000007</v>
      </c>
      <c r="BE79" s="218">
        <f t="shared" si="246"/>
        <v>22691.3</v>
      </c>
      <c r="BF79" s="218">
        <f t="shared" si="244"/>
        <v>127272.45</v>
      </c>
      <c r="BG79" s="218">
        <f t="shared" si="245"/>
        <v>191002.09999999998</v>
      </c>
      <c r="BH79" s="280">
        <f t="shared" si="249"/>
        <v>427205.63192000001</v>
      </c>
      <c r="BI79" s="256">
        <f t="shared" si="251"/>
        <v>278528.96002100001</v>
      </c>
    </row>
    <row r="80" spans="1:61" x14ac:dyDescent="0.25">
      <c r="AE80" s="77"/>
      <c r="AF80" s="77"/>
      <c r="AG80" s="77"/>
      <c r="AH80" s="77"/>
      <c r="AI80" s="77"/>
      <c r="AJ80" s="77"/>
      <c r="AK80" s="77"/>
      <c r="AL80" s="77"/>
      <c r="AN80" s="77"/>
      <c r="AO80" s="77"/>
      <c r="AP80" s="77"/>
      <c r="AQ80" s="77"/>
      <c r="AR80" s="77"/>
      <c r="AS80" s="77"/>
      <c r="AT80" s="77"/>
      <c r="AU80" s="77"/>
    </row>
    <row r="81" spans="31:47" x14ac:dyDescent="0.25">
      <c r="AE81" s="77"/>
      <c r="AF81" s="77"/>
      <c r="AG81" s="77"/>
      <c r="AH81" s="77"/>
      <c r="AI81" s="77"/>
      <c r="AJ81" s="77"/>
      <c r="AK81" s="77"/>
      <c r="AL81" s="77"/>
      <c r="AN81" s="77"/>
      <c r="AO81" s="77"/>
      <c r="AP81" s="77"/>
      <c r="AQ81" s="77"/>
      <c r="AR81" s="77"/>
      <c r="AS81" s="77"/>
      <c r="AT81" s="77"/>
      <c r="AU81" s="77"/>
    </row>
    <row r="82" spans="31:47" x14ac:dyDescent="0.25">
      <c r="AE82" s="77"/>
      <c r="AF82" s="77"/>
      <c r="AG82" s="77"/>
      <c r="AH82" s="77"/>
      <c r="AI82" s="77"/>
      <c r="AJ82" s="77"/>
      <c r="AK82" s="77"/>
      <c r="AL82" s="77"/>
      <c r="AN82" s="77"/>
      <c r="AO82" s="77"/>
      <c r="AP82" s="77"/>
      <c r="AQ82" s="77"/>
      <c r="AR82" s="77"/>
      <c r="AS82" s="77"/>
      <c r="AT82" s="77"/>
      <c r="AU82" s="77"/>
    </row>
    <row r="83" spans="31:47" x14ac:dyDescent="0.25">
      <c r="AE83" s="77"/>
      <c r="AF83" s="77"/>
      <c r="AG83" s="77"/>
      <c r="AH83" s="77"/>
      <c r="AI83" s="77"/>
      <c r="AJ83" s="77"/>
      <c r="AK83" s="77"/>
      <c r="AL83" s="77"/>
      <c r="AN83" s="77"/>
      <c r="AO83" s="77"/>
      <c r="AP83" s="77"/>
      <c r="AQ83" s="77"/>
      <c r="AR83" s="77"/>
      <c r="AS83" s="77"/>
      <c r="AT83" s="77"/>
      <c r="AU83" s="77"/>
    </row>
    <row r="84" spans="31:47" x14ac:dyDescent="0.25">
      <c r="AE84" s="77"/>
      <c r="AF84" s="77"/>
      <c r="AG84" s="77"/>
      <c r="AH84" s="77"/>
      <c r="AI84" s="77"/>
      <c r="AJ84" s="77"/>
      <c r="AK84" s="77"/>
      <c r="AL84" s="77"/>
      <c r="AN84" s="77"/>
      <c r="AO84" s="77"/>
      <c r="AP84" s="77"/>
      <c r="AQ84" s="77"/>
      <c r="AR84" s="77"/>
      <c r="AS84" s="77"/>
      <c r="AT84" s="77"/>
      <c r="AU84" s="77"/>
    </row>
    <row r="85" spans="31:47" x14ac:dyDescent="0.25">
      <c r="AE85" s="77"/>
      <c r="AF85" s="77"/>
      <c r="AG85" s="77"/>
      <c r="AH85" s="77"/>
      <c r="AI85" s="77"/>
      <c r="AJ85" s="77"/>
      <c r="AK85" s="77"/>
      <c r="AL85" s="77"/>
      <c r="AN85" s="77"/>
      <c r="AO85" s="77"/>
      <c r="AP85" s="77"/>
      <c r="AQ85" s="77"/>
      <c r="AR85" s="77"/>
      <c r="AS85" s="77"/>
      <c r="AT85" s="77"/>
      <c r="AU85" s="77"/>
    </row>
    <row r="86" spans="31:47" x14ac:dyDescent="0.25">
      <c r="AE86" s="77"/>
      <c r="AF86" s="77"/>
      <c r="AG86" s="77"/>
      <c r="AH86" s="77"/>
      <c r="AI86" s="77"/>
      <c r="AJ86" s="77"/>
      <c r="AK86" s="77"/>
      <c r="AL86" s="77"/>
      <c r="AN86" s="77"/>
      <c r="AO86" s="77"/>
      <c r="AP86" s="77"/>
      <c r="AQ86" s="77"/>
      <c r="AR86" s="77"/>
      <c r="AS86" s="77"/>
      <c r="AT86" s="77"/>
      <c r="AU86" s="77"/>
    </row>
    <row r="87" spans="31:47" x14ac:dyDescent="0.25">
      <c r="AE87" s="77"/>
      <c r="AF87" s="77"/>
      <c r="AG87" s="77"/>
      <c r="AH87" s="77"/>
      <c r="AI87" s="77"/>
      <c r="AJ87" s="77"/>
      <c r="AK87" s="77"/>
      <c r="AL87" s="77"/>
      <c r="AN87" s="77"/>
      <c r="AO87" s="77"/>
      <c r="AP87" s="77"/>
      <c r="AQ87" s="77"/>
      <c r="AR87" s="77"/>
      <c r="AS87" s="77"/>
      <c r="AT87" s="77"/>
      <c r="AU87" s="77"/>
    </row>
    <row r="88" spans="31:47" x14ac:dyDescent="0.25">
      <c r="AE88" s="77"/>
      <c r="AF88" s="77"/>
      <c r="AG88" s="77"/>
      <c r="AH88" s="77"/>
      <c r="AI88" s="77"/>
      <c r="AJ88" s="77"/>
      <c r="AK88" s="77"/>
      <c r="AL88" s="77"/>
      <c r="AN88" s="77"/>
      <c r="AO88" s="77"/>
      <c r="AP88" s="77"/>
      <c r="AQ88" s="77"/>
      <c r="AR88" s="77"/>
      <c r="AS88" s="77"/>
      <c r="AT88" s="77"/>
      <c r="AU88" s="77"/>
    </row>
    <row r="89" spans="31:47" x14ac:dyDescent="0.25">
      <c r="AE89" s="77"/>
      <c r="AF89" s="77"/>
      <c r="AG89" s="77"/>
      <c r="AH89" s="77"/>
      <c r="AI89" s="77"/>
      <c r="AJ89" s="77"/>
      <c r="AK89" s="77"/>
      <c r="AL89" s="77"/>
      <c r="AN89" s="77"/>
      <c r="AO89" s="77"/>
      <c r="AP89" s="77"/>
      <c r="AQ89" s="77"/>
      <c r="AR89" s="77"/>
      <c r="AS89" s="77"/>
      <c r="AT89" s="77"/>
      <c r="AU89" s="77"/>
    </row>
    <row r="90" spans="31:47" x14ac:dyDescent="0.25">
      <c r="AE90" s="77"/>
      <c r="AF90" s="77"/>
      <c r="AG90" s="77"/>
      <c r="AH90" s="77"/>
      <c r="AI90" s="77"/>
      <c r="AJ90" s="77"/>
      <c r="AK90" s="77"/>
      <c r="AL90" s="77"/>
      <c r="AN90" s="77"/>
      <c r="AO90" s="77"/>
      <c r="AP90" s="77"/>
      <c r="AQ90" s="77"/>
      <c r="AR90" s="77"/>
      <c r="AS90" s="77"/>
      <c r="AT90" s="77"/>
      <c r="AU90" s="77"/>
    </row>
    <row r="91" spans="31:47" x14ac:dyDescent="0.25">
      <c r="AE91" s="77"/>
      <c r="AF91" s="77"/>
      <c r="AG91" s="77"/>
      <c r="AH91" s="77"/>
      <c r="AI91" s="77"/>
      <c r="AJ91" s="77"/>
      <c r="AK91" s="77"/>
      <c r="AL91" s="77"/>
      <c r="AN91" s="77"/>
      <c r="AO91" s="77"/>
      <c r="AP91" s="77"/>
      <c r="AQ91" s="77"/>
      <c r="AR91" s="77"/>
      <c r="AS91" s="77"/>
      <c r="AT91" s="77"/>
      <c r="AU91" s="77"/>
    </row>
    <row r="92" spans="31:47" x14ac:dyDescent="0.25">
      <c r="AE92" s="77"/>
      <c r="AF92" s="77"/>
      <c r="AG92" s="77"/>
      <c r="AH92" s="77"/>
      <c r="AI92" s="77"/>
      <c r="AJ92" s="77"/>
      <c r="AK92" s="77"/>
      <c r="AL92" s="77"/>
      <c r="AN92" s="77"/>
      <c r="AO92" s="77"/>
      <c r="AP92" s="77"/>
      <c r="AQ92" s="77"/>
      <c r="AR92" s="77"/>
      <c r="AS92" s="77"/>
      <c r="AT92" s="77"/>
      <c r="AU92" s="77"/>
    </row>
    <row r="93" spans="31:47" x14ac:dyDescent="0.25">
      <c r="AE93" s="77"/>
      <c r="AF93" s="77"/>
      <c r="AG93" s="77"/>
      <c r="AH93" s="77"/>
      <c r="AI93" s="77"/>
      <c r="AJ93" s="77"/>
      <c r="AK93" s="77"/>
      <c r="AL93" s="77"/>
      <c r="AN93" s="77"/>
      <c r="AO93" s="77"/>
      <c r="AP93" s="77"/>
      <c r="AQ93" s="77"/>
      <c r="AR93" s="77"/>
      <c r="AS93" s="77"/>
      <c r="AT93" s="77"/>
      <c r="AU93" s="77"/>
    </row>
    <row r="94" spans="31:47" x14ac:dyDescent="0.25">
      <c r="AE94" s="77"/>
      <c r="AF94" s="77"/>
      <c r="AG94" s="77"/>
      <c r="AH94" s="77"/>
      <c r="AI94" s="77"/>
      <c r="AJ94" s="77"/>
      <c r="AK94" s="77"/>
      <c r="AL94" s="77"/>
      <c r="AN94" s="77"/>
      <c r="AO94" s="77"/>
      <c r="AP94" s="77"/>
      <c r="AQ94" s="77"/>
      <c r="AR94" s="77"/>
      <c r="AS94" s="77"/>
      <c r="AT94" s="77"/>
      <c r="AU94" s="77"/>
    </row>
    <row r="95" spans="31:47" x14ac:dyDescent="0.25">
      <c r="AE95" s="77"/>
      <c r="AF95" s="77"/>
      <c r="AG95" s="77"/>
      <c r="AH95" s="77"/>
      <c r="AI95" s="77"/>
      <c r="AJ95" s="77"/>
      <c r="AK95" s="77"/>
      <c r="AL95" s="77"/>
      <c r="AN95" s="77"/>
      <c r="AO95" s="77"/>
      <c r="AP95" s="77"/>
      <c r="AQ95" s="77"/>
      <c r="AR95" s="77"/>
      <c r="AS95" s="77"/>
      <c r="AT95" s="77"/>
      <c r="AU95" s="77"/>
    </row>
    <row r="96" spans="31:47" x14ac:dyDescent="0.25">
      <c r="AE96" s="77"/>
      <c r="AF96" s="77"/>
      <c r="AG96" s="77"/>
      <c r="AH96" s="77"/>
      <c r="AI96" s="77"/>
      <c r="AJ96" s="77"/>
      <c r="AK96" s="77"/>
      <c r="AL96" s="77"/>
      <c r="AN96" s="77"/>
      <c r="AO96" s="77"/>
      <c r="AP96" s="77"/>
      <c r="AQ96" s="77"/>
      <c r="AR96" s="77"/>
      <c r="AS96" s="77"/>
      <c r="AT96" s="77"/>
      <c r="AU96" s="77"/>
    </row>
    <row r="97" spans="31:47" x14ac:dyDescent="0.25">
      <c r="AE97" s="77"/>
      <c r="AF97" s="77"/>
      <c r="AG97" s="77"/>
      <c r="AH97" s="77"/>
      <c r="AI97" s="77"/>
      <c r="AJ97" s="77"/>
      <c r="AK97" s="77"/>
      <c r="AL97" s="77"/>
      <c r="AN97" s="77"/>
      <c r="AO97" s="77"/>
      <c r="AP97" s="77"/>
      <c r="AQ97" s="77"/>
      <c r="AR97" s="77"/>
      <c r="AS97" s="77"/>
      <c r="AT97" s="77"/>
      <c r="AU97" s="77"/>
    </row>
    <row r="98" spans="31:47" x14ac:dyDescent="0.25">
      <c r="AE98" s="77"/>
      <c r="AF98" s="77"/>
      <c r="AG98" s="77"/>
      <c r="AH98" s="77"/>
      <c r="AI98" s="77"/>
      <c r="AJ98" s="77"/>
      <c r="AK98" s="77"/>
      <c r="AL98" s="77"/>
      <c r="AN98" s="77"/>
      <c r="AO98" s="77"/>
      <c r="AP98" s="77"/>
      <c r="AQ98" s="77"/>
      <c r="AR98" s="77"/>
      <c r="AS98" s="77"/>
      <c r="AT98" s="77"/>
      <c r="AU98" s="77"/>
    </row>
    <row r="99" spans="31:47" x14ac:dyDescent="0.25">
      <c r="AE99" s="77"/>
      <c r="AF99" s="77"/>
      <c r="AG99" s="77"/>
      <c r="AH99" s="77"/>
      <c r="AI99" s="77"/>
      <c r="AJ99" s="77"/>
      <c r="AK99" s="77"/>
      <c r="AL99" s="77"/>
      <c r="AN99" s="77"/>
      <c r="AO99" s="77"/>
      <c r="AP99" s="77"/>
      <c r="AQ99" s="77"/>
      <c r="AR99" s="77"/>
      <c r="AS99" s="77"/>
      <c r="AT99" s="77"/>
      <c r="AU99" s="77"/>
    </row>
    <row r="100" spans="31:47" x14ac:dyDescent="0.25">
      <c r="AE100" s="77"/>
      <c r="AF100" s="77"/>
      <c r="AG100" s="77"/>
      <c r="AH100" s="77"/>
      <c r="AI100" s="77"/>
      <c r="AJ100" s="77"/>
      <c r="AK100" s="77"/>
      <c r="AL100" s="77"/>
      <c r="AN100" s="77"/>
      <c r="AO100" s="77"/>
      <c r="AP100" s="77"/>
      <c r="AQ100" s="77"/>
      <c r="AR100" s="77"/>
      <c r="AS100" s="77"/>
      <c r="AT100" s="77"/>
      <c r="AU100" s="77"/>
    </row>
    <row r="101" spans="31:47" x14ac:dyDescent="0.25">
      <c r="AE101" s="77"/>
      <c r="AF101" s="77"/>
      <c r="AG101" s="77"/>
      <c r="AH101" s="77"/>
      <c r="AI101" s="77"/>
      <c r="AJ101" s="77"/>
      <c r="AK101" s="77"/>
      <c r="AL101" s="77"/>
      <c r="AN101" s="77"/>
      <c r="AO101" s="77"/>
      <c r="AP101" s="77"/>
      <c r="AQ101" s="77"/>
      <c r="AR101" s="77"/>
      <c r="AS101" s="77"/>
      <c r="AT101" s="77"/>
      <c r="AU101" s="77"/>
    </row>
    <row r="102" spans="31:47" x14ac:dyDescent="0.25">
      <c r="AE102" s="77"/>
      <c r="AF102" s="77"/>
      <c r="AG102" s="77"/>
      <c r="AH102" s="77"/>
      <c r="AI102" s="77"/>
      <c r="AJ102" s="77"/>
      <c r="AK102" s="77"/>
      <c r="AL102" s="77"/>
      <c r="AN102" s="77"/>
      <c r="AO102" s="77"/>
      <c r="AP102" s="77"/>
      <c r="AQ102" s="77"/>
      <c r="AR102" s="77"/>
      <c r="AS102" s="77"/>
      <c r="AT102" s="77"/>
      <c r="AU102" s="77"/>
    </row>
    <row r="103" spans="31:47" x14ac:dyDescent="0.25">
      <c r="AE103" s="77"/>
      <c r="AF103" s="77"/>
      <c r="AG103" s="77"/>
      <c r="AH103" s="77"/>
      <c r="AI103" s="77"/>
      <c r="AJ103" s="77"/>
      <c r="AK103" s="77"/>
      <c r="AL103" s="77"/>
      <c r="AN103" s="77"/>
      <c r="AO103" s="77"/>
      <c r="AP103" s="77"/>
      <c r="AQ103" s="77"/>
      <c r="AR103" s="77"/>
      <c r="AS103" s="77"/>
      <c r="AT103" s="77"/>
      <c r="AU103" s="77"/>
    </row>
    <row r="104" spans="31:47" x14ac:dyDescent="0.25">
      <c r="AE104" s="77"/>
      <c r="AF104" s="77"/>
      <c r="AG104" s="77"/>
      <c r="AH104" s="77"/>
      <c r="AI104" s="77"/>
      <c r="AJ104" s="77"/>
      <c r="AK104" s="77"/>
      <c r="AL104" s="77"/>
      <c r="AN104" s="77"/>
      <c r="AO104" s="77"/>
      <c r="AP104" s="77"/>
      <c r="AQ104" s="77"/>
      <c r="AR104" s="77"/>
      <c r="AS104" s="77"/>
      <c r="AT104" s="77"/>
      <c r="AU104" s="77"/>
    </row>
  </sheetData>
  <mergeCells count="32">
    <mergeCell ref="BI2:BI3"/>
    <mergeCell ref="BG1:BI1"/>
    <mergeCell ref="B2:B3"/>
    <mergeCell ref="AK1:AL1"/>
    <mergeCell ref="AO1:AP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A1:D1"/>
    <mergeCell ref="W1:X1"/>
    <mergeCell ref="Y1:Z1"/>
    <mergeCell ref="AA1:AB1"/>
    <mergeCell ref="AC1:AD1"/>
    <mergeCell ref="AX2:AX3"/>
    <mergeCell ref="AY2:AY3"/>
    <mergeCell ref="AZ2:AZ3"/>
    <mergeCell ref="AE1:AF1"/>
    <mergeCell ref="BF2:BF3"/>
    <mergeCell ref="BG2:BG3"/>
    <mergeCell ref="AS1:AU1"/>
    <mergeCell ref="BH2:BH3"/>
    <mergeCell ref="BA2:BA3"/>
    <mergeCell ref="BB2:BB3"/>
    <mergeCell ref="BC2:BC3"/>
    <mergeCell ref="BD2:BD3"/>
    <mergeCell ref="BE2:BE3"/>
  </mergeCells>
  <pageMargins left="0.7" right="0.2" top="0.75" bottom="0.5" header="0.3" footer="0.3"/>
  <pageSetup paperSize="8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F888-6700-49AF-A9AC-37C0027B870D}">
  <sheetPr>
    <tabColor theme="0"/>
  </sheetPr>
  <dimension ref="A1:BI44"/>
  <sheetViews>
    <sheetView zoomScale="80" zoomScaleNormal="80" workbookViewId="0">
      <selection activeCell="AU33" sqref="AU33"/>
    </sheetView>
  </sheetViews>
  <sheetFormatPr defaultRowHeight="15" x14ac:dyDescent="0.25"/>
  <cols>
    <col min="1" max="1" width="5.140625" style="122" customWidth="1"/>
    <col min="2" max="2" width="46.5703125" style="92" customWidth="1"/>
    <col min="3" max="38" width="11.5703125" style="92" customWidth="1"/>
    <col min="39" max="39" width="11.5703125" style="113" customWidth="1"/>
    <col min="40" max="48" width="11.5703125" style="92" customWidth="1"/>
    <col min="49" max="49" width="5.140625" style="92" customWidth="1"/>
    <col min="50" max="50" width="46.5703125" style="92" customWidth="1"/>
    <col min="51" max="61" width="12.5703125" style="23" customWidth="1"/>
  </cols>
  <sheetData>
    <row r="1" spans="1:61" ht="15.75" thickBot="1" x14ac:dyDescent="0.3">
      <c r="A1" s="327" t="s">
        <v>403</v>
      </c>
      <c r="B1" s="327"/>
      <c r="C1" s="328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105"/>
      <c r="AF1" s="106"/>
      <c r="AG1" s="106"/>
      <c r="AH1" s="106"/>
      <c r="AI1" s="106"/>
      <c r="AJ1" s="106"/>
      <c r="AK1" s="355"/>
      <c r="AL1" s="355"/>
      <c r="AM1" s="308"/>
      <c r="AN1" s="106"/>
      <c r="AO1" s="351" t="s">
        <v>385</v>
      </c>
      <c r="AP1" s="352"/>
      <c r="AQ1" s="106"/>
      <c r="AR1" s="106"/>
      <c r="AS1" s="351" t="s">
        <v>388</v>
      </c>
      <c r="AT1" s="352"/>
      <c r="AU1" s="352"/>
      <c r="AV1" s="107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343" t="s">
        <v>404</v>
      </c>
      <c r="BH1" s="343"/>
      <c r="BI1" s="334"/>
    </row>
    <row r="2" spans="1:61" ht="14.45" customHeight="1" x14ac:dyDescent="0.25">
      <c r="A2" s="115"/>
      <c r="B2" s="353" t="s">
        <v>400</v>
      </c>
      <c r="C2" s="78">
        <v>2010</v>
      </c>
      <c r="D2" s="78">
        <v>2010</v>
      </c>
      <c r="E2" s="78">
        <v>2010</v>
      </c>
      <c r="F2" s="78">
        <v>2010</v>
      </c>
      <c r="G2" s="78">
        <v>2011</v>
      </c>
      <c r="H2" s="78">
        <v>2011</v>
      </c>
      <c r="I2" s="78">
        <v>2011</v>
      </c>
      <c r="J2" s="78">
        <v>2011</v>
      </c>
      <c r="K2" s="78">
        <v>2012</v>
      </c>
      <c r="L2" s="78">
        <v>2012</v>
      </c>
      <c r="M2" s="78">
        <v>2012</v>
      </c>
      <c r="N2" s="78">
        <v>2012</v>
      </c>
      <c r="O2" s="78">
        <v>2013</v>
      </c>
      <c r="P2" s="78">
        <v>2013</v>
      </c>
      <c r="Q2" s="78">
        <v>2013</v>
      </c>
      <c r="R2" s="78">
        <v>2013</v>
      </c>
      <c r="S2" s="78">
        <v>2014</v>
      </c>
      <c r="T2" s="78">
        <v>2014</v>
      </c>
      <c r="U2" s="78">
        <v>2014</v>
      </c>
      <c r="V2" s="78">
        <v>2014</v>
      </c>
      <c r="W2" s="78">
        <v>2015</v>
      </c>
      <c r="X2" s="78">
        <v>2015</v>
      </c>
      <c r="Y2" s="78">
        <v>2015</v>
      </c>
      <c r="Z2" s="78">
        <v>2015</v>
      </c>
      <c r="AA2" s="78">
        <v>2016</v>
      </c>
      <c r="AB2" s="78">
        <v>2016</v>
      </c>
      <c r="AC2" s="78">
        <v>2016</v>
      </c>
      <c r="AD2" s="78">
        <v>2016</v>
      </c>
      <c r="AE2" s="108">
        <v>2017</v>
      </c>
      <c r="AF2" s="108">
        <v>2017</v>
      </c>
      <c r="AG2" s="108">
        <v>2017</v>
      </c>
      <c r="AH2" s="108">
        <v>2017</v>
      </c>
      <c r="AI2" s="108">
        <v>2018</v>
      </c>
      <c r="AJ2" s="108">
        <v>2018</v>
      </c>
      <c r="AK2" s="108">
        <v>2018</v>
      </c>
      <c r="AL2" s="124">
        <v>2018</v>
      </c>
      <c r="AM2" s="81">
        <v>2019</v>
      </c>
      <c r="AN2" s="108">
        <v>2019</v>
      </c>
      <c r="AO2" s="108">
        <v>2019</v>
      </c>
      <c r="AP2" s="124">
        <v>2019</v>
      </c>
      <c r="AQ2" s="108">
        <v>2020</v>
      </c>
      <c r="AR2" s="108">
        <v>2020</v>
      </c>
      <c r="AS2" s="108">
        <v>2020</v>
      </c>
      <c r="AT2" s="124">
        <v>2020</v>
      </c>
      <c r="AU2" s="109">
        <v>2021</v>
      </c>
      <c r="AW2" s="236"/>
      <c r="AX2" s="356" t="s">
        <v>400</v>
      </c>
      <c r="AY2" s="345">
        <v>2010</v>
      </c>
      <c r="AZ2" s="345">
        <v>2011</v>
      </c>
      <c r="BA2" s="345">
        <v>2012</v>
      </c>
      <c r="BB2" s="345">
        <v>2013</v>
      </c>
      <c r="BC2" s="345">
        <v>2014</v>
      </c>
      <c r="BD2" s="345">
        <v>2015</v>
      </c>
      <c r="BE2" s="345">
        <v>2016</v>
      </c>
      <c r="BF2" s="345">
        <v>2017</v>
      </c>
      <c r="BG2" s="345">
        <v>2018</v>
      </c>
      <c r="BH2" s="349">
        <v>2019</v>
      </c>
      <c r="BI2" s="347">
        <v>2020</v>
      </c>
    </row>
    <row r="3" spans="1:61" x14ac:dyDescent="0.25">
      <c r="A3" s="116"/>
      <c r="B3" s="354"/>
      <c r="C3" s="79" t="s">
        <v>313</v>
      </c>
      <c r="D3" s="79" t="s">
        <v>314</v>
      </c>
      <c r="E3" s="79" t="s">
        <v>315</v>
      </c>
      <c r="F3" s="79" t="s">
        <v>316</v>
      </c>
      <c r="G3" s="79" t="s">
        <v>313</v>
      </c>
      <c r="H3" s="79" t="s">
        <v>314</v>
      </c>
      <c r="I3" s="79" t="s">
        <v>315</v>
      </c>
      <c r="J3" s="79" t="s">
        <v>316</v>
      </c>
      <c r="K3" s="79" t="s">
        <v>313</v>
      </c>
      <c r="L3" s="79" t="s">
        <v>314</v>
      </c>
      <c r="M3" s="79" t="s">
        <v>315</v>
      </c>
      <c r="N3" s="79" t="s">
        <v>316</v>
      </c>
      <c r="O3" s="79" t="s">
        <v>313</v>
      </c>
      <c r="P3" s="79" t="s">
        <v>314</v>
      </c>
      <c r="Q3" s="79" t="s">
        <v>315</v>
      </c>
      <c r="R3" s="79" t="s">
        <v>316</v>
      </c>
      <c r="S3" s="79" t="s">
        <v>313</v>
      </c>
      <c r="T3" s="79" t="s">
        <v>314</v>
      </c>
      <c r="U3" s="79" t="s">
        <v>315</v>
      </c>
      <c r="V3" s="79" t="s">
        <v>316</v>
      </c>
      <c r="W3" s="79" t="s">
        <v>313</v>
      </c>
      <c r="X3" s="79" t="s">
        <v>314</v>
      </c>
      <c r="Y3" s="79" t="s">
        <v>315</v>
      </c>
      <c r="Z3" s="79" t="s">
        <v>316</v>
      </c>
      <c r="AA3" s="79" t="s">
        <v>313</v>
      </c>
      <c r="AB3" s="79" t="s">
        <v>314</v>
      </c>
      <c r="AC3" s="79" t="s">
        <v>315</v>
      </c>
      <c r="AD3" s="79" t="s">
        <v>316</v>
      </c>
      <c r="AE3" s="110" t="s">
        <v>313</v>
      </c>
      <c r="AF3" s="110" t="s">
        <v>314</v>
      </c>
      <c r="AG3" s="110" t="s">
        <v>315</v>
      </c>
      <c r="AH3" s="110" t="s">
        <v>316</v>
      </c>
      <c r="AI3" s="110" t="s">
        <v>313</v>
      </c>
      <c r="AJ3" s="110" t="s">
        <v>314</v>
      </c>
      <c r="AK3" s="110" t="s">
        <v>315</v>
      </c>
      <c r="AL3" s="125" t="s">
        <v>316</v>
      </c>
      <c r="AM3" s="83" t="s">
        <v>313</v>
      </c>
      <c r="AN3" s="110" t="s">
        <v>314</v>
      </c>
      <c r="AO3" s="110" t="s">
        <v>315</v>
      </c>
      <c r="AP3" s="125" t="s">
        <v>316</v>
      </c>
      <c r="AQ3" s="110" t="s">
        <v>313</v>
      </c>
      <c r="AR3" s="110" t="s">
        <v>314</v>
      </c>
      <c r="AS3" s="110" t="s">
        <v>315</v>
      </c>
      <c r="AT3" s="125" t="s">
        <v>316</v>
      </c>
      <c r="AU3" s="111" t="s">
        <v>313</v>
      </c>
      <c r="AW3" s="237"/>
      <c r="AX3" s="357"/>
      <c r="AY3" s="346"/>
      <c r="AZ3" s="346"/>
      <c r="BA3" s="346"/>
      <c r="BB3" s="346"/>
      <c r="BC3" s="346"/>
      <c r="BD3" s="346"/>
      <c r="BE3" s="346"/>
      <c r="BF3" s="346"/>
      <c r="BG3" s="346"/>
      <c r="BH3" s="350"/>
      <c r="BI3" s="348"/>
    </row>
    <row r="4" spans="1:61" x14ac:dyDescent="0.25">
      <c r="A4" s="96" t="s">
        <v>16</v>
      </c>
      <c r="B4" s="112" t="s">
        <v>284</v>
      </c>
      <c r="C4" s="148">
        <f>C5+C10+C12+C16+C19+C29+C33</f>
        <v>1404029.4589180707</v>
      </c>
      <c r="D4" s="148">
        <f t="shared" ref="D4:AF4" si="0">D5+D10+D12+D16+D19+D29+D33</f>
        <v>1635189.3311654523</v>
      </c>
      <c r="E4" s="148">
        <f t="shared" si="0"/>
        <v>2344255.1735774227</v>
      </c>
      <c r="F4" s="148">
        <f t="shared" si="0"/>
        <v>1305680.4259964207</v>
      </c>
      <c r="G4" s="148">
        <f t="shared" si="0"/>
        <v>1714395.344095832</v>
      </c>
      <c r="H4" s="148">
        <f t="shared" si="0"/>
        <v>1549375.0517245473</v>
      </c>
      <c r="I4" s="148">
        <f t="shared" si="0"/>
        <v>2978373.0430000005</v>
      </c>
      <c r="J4" s="148">
        <f t="shared" si="0"/>
        <v>1499726.98</v>
      </c>
      <c r="K4" s="148">
        <f t="shared" si="0"/>
        <v>2183332.1310000001</v>
      </c>
      <c r="L4" s="148">
        <f t="shared" si="0"/>
        <v>1956504.371</v>
      </c>
      <c r="M4" s="148">
        <f t="shared" si="0"/>
        <v>3325271.8859999999</v>
      </c>
      <c r="N4" s="148">
        <f t="shared" si="0"/>
        <v>2902781.0320000001</v>
      </c>
      <c r="O4" s="148">
        <f t="shared" si="0"/>
        <v>3810937.6199999996</v>
      </c>
      <c r="P4" s="148">
        <f t="shared" si="0"/>
        <v>4246498.4160000002</v>
      </c>
      <c r="Q4" s="148">
        <f t="shared" si="0"/>
        <v>4822086.8020000001</v>
      </c>
      <c r="R4" s="148">
        <f t="shared" si="0"/>
        <v>2696209.4643999999</v>
      </c>
      <c r="S4" s="148">
        <f t="shared" si="0"/>
        <v>2608876.9452000004</v>
      </c>
      <c r="T4" s="148">
        <f t="shared" si="0"/>
        <v>3894557.0750000002</v>
      </c>
      <c r="U4" s="148">
        <f t="shared" si="0"/>
        <v>7323069.7999999998</v>
      </c>
      <c r="V4" s="148">
        <f t="shared" si="0"/>
        <v>2498914.1300000004</v>
      </c>
      <c r="W4" s="148">
        <f t="shared" si="0"/>
        <v>4460014.8499999996</v>
      </c>
      <c r="X4" s="148">
        <f t="shared" si="0"/>
        <v>3735548.2</v>
      </c>
      <c r="Y4" s="148">
        <f t="shared" si="0"/>
        <v>6767063.4800000004</v>
      </c>
      <c r="Z4" s="148">
        <f t="shared" si="0"/>
        <v>2850581.4</v>
      </c>
      <c r="AA4" s="148">
        <f t="shared" si="0"/>
        <v>4378171.8000000007</v>
      </c>
      <c r="AB4" s="148">
        <f t="shared" si="0"/>
        <v>4235578.0999999996</v>
      </c>
      <c r="AC4" s="148">
        <f t="shared" si="0"/>
        <v>6463723.9699999997</v>
      </c>
      <c r="AD4" s="148">
        <f t="shared" si="0"/>
        <v>4656292</v>
      </c>
      <c r="AE4" s="148">
        <f t="shared" si="0"/>
        <v>3537949.4</v>
      </c>
      <c r="AF4" s="148">
        <f t="shared" si="0"/>
        <v>4379424.5999999996</v>
      </c>
      <c r="AG4" s="148">
        <f t="shared" ref="AG4" si="1">AG5+AG10+AG12+AG16+AG19+AG29+AG33</f>
        <v>4754953.9999999991</v>
      </c>
      <c r="AH4" s="148">
        <f t="shared" ref="AH4" si="2">AH5+AH10+AH12+AH16+AH19+AH29+AH33</f>
        <v>4501196.5999999996</v>
      </c>
      <c r="AI4" s="148">
        <f t="shared" ref="AI4" si="3">AI5+AI10+AI12+AI16+AI19+AI29+AI33</f>
        <v>3785867.21</v>
      </c>
      <c r="AJ4" s="148">
        <f t="shared" ref="AJ4" si="4">AJ5+AJ10+AJ12+AJ16+AJ19+AJ29+AJ33</f>
        <v>4445425</v>
      </c>
      <c r="AK4" s="148">
        <f t="shared" ref="AK4" si="5">AK5+AK10+AK12+AK16+AK19+AK29+AK33</f>
        <v>4440716.2</v>
      </c>
      <c r="AL4" s="148">
        <f t="shared" ref="AL4" si="6">AL5+AL10+AL12+AL16+AL19+AL29+AL33</f>
        <v>5995476.96</v>
      </c>
      <c r="AM4" s="148">
        <f t="shared" ref="AM4" si="7">AM5+AM10+AM12+AM16+AM19+AM29+AM33</f>
        <v>4288358.28</v>
      </c>
      <c r="AN4" s="148">
        <f t="shared" ref="AN4" si="8">AN5+AN10+AN12+AN16+AN19+AN29+AN33</f>
        <v>4335821.66</v>
      </c>
      <c r="AO4" s="148">
        <f t="shared" ref="AO4" si="9">AO5+AO10+AO12+AO16+AO19+AO29+AO33</f>
        <v>4835387</v>
      </c>
      <c r="AP4" s="272">
        <f t="shared" ref="AP4:AS4" si="10">AP5+AP10+AP12+AP16+AP19+AP29+AP33</f>
        <v>6467282.7400000002</v>
      </c>
      <c r="AQ4" s="147">
        <f t="shared" si="10"/>
        <v>3957872.7800000003</v>
      </c>
      <c r="AR4" s="148">
        <f t="shared" si="10"/>
        <v>4235236.7200000007</v>
      </c>
      <c r="AS4" s="148">
        <f t="shared" si="10"/>
        <v>4816989.7266666684</v>
      </c>
      <c r="AT4" s="272">
        <f t="shared" ref="AT4" si="11">AT5+AT10+AT12+AT16+AT19+AT29+AT33</f>
        <v>6737343.4500000002</v>
      </c>
      <c r="AU4" s="247">
        <f t="shared" ref="AU4" si="12">AU5+AU10+AU12+AU16+AU19+AU29+AU33</f>
        <v>3359005.67</v>
      </c>
      <c r="AV4" s="113"/>
      <c r="AW4" s="238" t="s">
        <v>16</v>
      </c>
      <c r="AX4" s="219" t="s">
        <v>284</v>
      </c>
      <c r="AY4" s="239">
        <f>C4+D4+E4+F4</f>
        <v>6689154.389657367</v>
      </c>
      <c r="AZ4" s="239">
        <f>G4+H4+I4+J4</f>
        <v>7741870.4188203793</v>
      </c>
      <c r="BA4" s="239">
        <f>K4+L4+M4+N4</f>
        <v>10367889.42</v>
      </c>
      <c r="BB4" s="239">
        <f>O4+P4+Q4+R4</f>
        <v>15575732.3024</v>
      </c>
      <c r="BC4" s="239">
        <f>S4+T4+U4+V4</f>
        <v>16325417.950200001</v>
      </c>
      <c r="BD4" s="239">
        <f>W4+X4+Y4+Z4</f>
        <v>17813207.93</v>
      </c>
      <c r="BE4" s="239">
        <f>AA4+AB4+AC4+AD4</f>
        <v>19733765.870000001</v>
      </c>
      <c r="BF4" s="239">
        <f>AE4+AF4+AG4+AH4</f>
        <v>17173524.600000001</v>
      </c>
      <c r="BG4" s="239">
        <f>AI4+AJ4+AK4+AL4</f>
        <v>18667485.370000001</v>
      </c>
      <c r="BH4" s="281">
        <f>AM4+AN4+AO4+AP4</f>
        <v>19926849.68</v>
      </c>
      <c r="BI4" s="286">
        <f>AQ4+AR4+AS4+AT4</f>
        <v>19747442.67666667</v>
      </c>
    </row>
    <row r="5" spans="1:61" x14ac:dyDescent="0.25">
      <c r="A5" s="117" t="s">
        <v>17</v>
      </c>
      <c r="B5" s="114" t="s">
        <v>285</v>
      </c>
      <c r="C5" s="175">
        <f>C6+C7</f>
        <v>656917.12100000004</v>
      </c>
      <c r="D5" s="175">
        <f t="shared" ref="D5:AD5" si="13">D6+D7</f>
        <v>668366.39</v>
      </c>
      <c r="E5" s="175">
        <f t="shared" si="13"/>
        <v>835836.42</v>
      </c>
      <c r="F5" s="175">
        <f t="shared" si="13"/>
        <v>577877.73300000001</v>
      </c>
      <c r="G5" s="175">
        <f t="shared" si="13"/>
        <v>803195.31500000006</v>
      </c>
      <c r="H5" s="175">
        <f t="shared" si="13"/>
        <v>726502</v>
      </c>
      <c r="I5" s="175">
        <f t="shared" si="13"/>
        <v>1032513.55</v>
      </c>
      <c r="J5" s="175">
        <f t="shared" si="13"/>
        <v>744584.07000000007</v>
      </c>
      <c r="K5" s="175">
        <f t="shared" si="13"/>
        <v>957748.1</v>
      </c>
      <c r="L5" s="175">
        <f t="shared" si="13"/>
        <v>1002756</v>
      </c>
      <c r="M5" s="175">
        <f t="shared" si="13"/>
        <v>1308406.1259999999</v>
      </c>
      <c r="N5" s="175">
        <f t="shared" si="13"/>
        <v>2119407</v>
      </c>
      <c r="O5" s="175">
        <f t="shared" si="13"/>
        <v>2415475</v>
      </c>
      <c r="P5" s="175">
        <f t="shared" si="13"/>
        <v>2005843</v>
      </c>
      <c r="Q5" s="175">
        <f t="shared" si="13"/>
        <v>2343732.1</v>
      </c>
      <c r="R5" s="175">
        <f t="shared" si="13"/>
        <v>1548689.2004</v>
      </c>
      <c r="S5" s="175">
        <f t="shared" si="13"/>
        <v>1589423.4582000002</v>
      </c>
      <c r="T5" s="175">
        <f t="shared" si="13"/>
        <v>2700278</v>
      </c>
      <c r="U5" s="175">
        <f t="shared" si="13"/>
        <v>2649576</v>
      </c>
      <c r="V5" s="175">
        <f t="shared" si="13"/>
        <v>1743768</v>
      </c>
      <c r="W5" s="175">
        <f t="shared" si="13"/>
        <v>2683774</v>
      </c>
      <c r="X5" s="175">
        <f t="shared" si="13"/>
        <v>1967108</v>
      </c>
      <c r="Y5" s="175">
        <f t="shared" si="13"/>
        <v>2370137</v>
      </c>
      <c r="Z5" s="175">
        <f t="shared" si="13"/>
        <v>1967402.5</v>
      </c>
      <c r="AA5" s="175">
        <f t="shared" si="13"/>
        <v>2265753</v>
      </c>
      <c r="AB5" s="175">
        <f t="shared" si="13"/>
        <v>2175249</v>
      </c>
      <c r="AC5" s="175">
        <f t="shared" si="13"/>
        <v>2797504.55</v>
      </c>
      <c r="AD5" s="175">
        <f t="shared" si="13"/>
        <v>2223354</v>
      </c>
      <c r="AE5" s="186">
        <f>AE6+AE7</f>
        <v>2566777</v>
      </c>
      <c r="AF5" s="186">
        <f t="shared" ref="AF5:AP5" si="14">AF6+AF7</f>
        <v>2491222</v>
      </c>
      <c r="AG5" s="186">
        <f t="shared" si="14"/>
        <v>2899642.9999999991</v>
      </c>
      <c r="AH5" s="186">
        <f t="shared" si="14"/>
        <v>1849313</v>
      </c>
      <c r="AI5" s="186">
        <f t="shared" si="14"/>
        <v>2724924</v>
      </c>
      <c r="AJ5" s="186">
        <f t="shared" si="14"/>
        <v>2590033</v>
      </c>
      <c r="AK5" s="186">
        <f t="shared" si="14"/>
        <v>2128993</v>
      </c>
      <c r="AL5" s="187">
        <f t="shared" si="14"/>
        <v>2740040.2</v>
      </c>
      <c r="AM5" s="147">
        <f t="shared" si="14"/>
        <v>2829658</v>
      </c>
      <c r="AN5" s="186">
        <f t="shared" si="14"/>
        <v>2445151</v>
      </c>
      <c r="AO5" s="186">
        <f t="shared" si="14"/>
        <v>2511242</v>
      </c>
      <c r="AP5" s="187">
        <f t="shared" si="14"/>
        <v>2559731</v>
      </c>
      <c r="AQ5" s="186">
        <f t="shared" ref="AQ5:AT5" si="15">AQ6+AQ7</f>
        <v>2772473.87</v>
      </c>
      <c r="AR5" s="186">
        <f t="shared" si="15"/>
        <v>2589117.6100000003</v>
      </c>
      <c r="AS5" s="186">
        <f t="shared" si="15"/>
        <v>2561397.2911111121</v>
      </c>
      <c r="AT5" s="187">
        <f t="shared" si="15"/>
        <v>2898546.4</v>
      </c>
      <c r="AU5" s="188">
        <f t="shared" ref="AU5" si="16">AU6+AU7</f>
        <v>2658747.58</v>
      </c>
      <c r="AW5" s="240" t="s">
        <v>17</v>
      </c>
      <c r="AX5" s="127" t="s">
        <v>285</v>
      </c>
      <c r="AY5" s="239">
        <f t="shared" ref="AY5:AY42" si="17">C5+D5+E5+F5</f>
        <v>2738997.6639999999</v>
      </c>
      <c r="AZ5" s="239">
        <f t="shared" ref="AZ5:AZ42" si="18">G5+H5+I5+J5</f>
        <v>3306794.9350000005</v>
      </c>
      <c r="BA5" s="239">
        <f t="shared" ref="BA5:BA42" si="19">K5+L5+M5+N5</f>
        <v>5388317.2259999998</v>
      </c>
      <c r="BB5" s="239">
        <f t="shared" ref="BB5:BB42" si="20">O5+P5+Q5+R5</f>
        <v>8313739.3004000001</v>
      </c>
      <c r="BC5" s="239">
        <f t="shared" ref="BC5:BC42" si="21">S5+T5+U5+V5</f>
        <v>8683045.4582000002</v>
      </c>
      <c r="BD5" s="239">
        <f t="shared" ref="BD5:BD42" si="22">W5+X5+Y5+Z5</f>
        <v>8988421.5</v>
      </c>
      <c r="BE5" s="239">
        <f t="shared" ref="BE5:BE42" si="23">AA5+AB5+AC5+AD5</f>
        <v>9461860.5500000007</v>
      </c>
      <c r="BF5" s="239">
        <f t="shared" ref="BF5:BF42" si="24">AE5+AF5+AG5+AH5</f>
        <v>9806955</v>
      </c>
      <c r="BG5" s="239">
        <f t="shared" ref="BG5:BG42" si="25">AI5+AJ5+AK5+AL5</f>
        <v>10183990.199999999</v>
      </c>
      <c r="BH5" s="281">
        <f t="shared" ref="BH5:BH42" si="26">AM5+AN5+AO5+AP5</f>
        <v>10345782</v>
      </c>
      <c r="BI5" s="257">
        <f t="shared" ref="BI5:BI42" si="27">AQ5+AR5+AS5+AT5</f>
        <v>10821535.171111112</v>
      </c>
    </row>
    <row r="6" spans="1:61" x14ac:dyDescent="0.25">
      <c r="A6" s="118" t="s">
        <v>18</v>
      </c>
      <c r="B6" s="101" t="s">
        <v>286</v>
      </c>
      <c r="C6" s="179">
        <v>656917.12100000004</v>
      </c>
      <c r="D6" s="179">
        <v>668366.39</v>
      </c>
      <c r="E6" s="179">
        <v>835836.42</v>
      </c>
      <c r="F6" s="179">
        <v>577877.73300000001</v>
      </c>
      <c r="G6" s="179">
        <v>803195.31500000006</v>
      </c>
      <c r="H6" s="179">
        <v>726502</v>
      </c>
      <c r="I6" s="179">
        <v>1032513.55</v>
      </c>
      <c r="J6" s="179">
        <v>744584.07000000007</v>
      </c>
      <c r="K6" s="179">
        <v>957748.1</v>
      </c>
      <c r="L6" s="179">
        <v>1002756</v>
      </c>
      <c r="M6" s="179">
        <v>1308406.1259999999</v>
      </c>
      <c r="N6" s="179">
        <v>2119407</v>
      </c>
      <c r="O6" s="179">
        <v>2415475</v>
      </c>
      <c r="P6" s="179">
        <v>2005843</v>
      </c>
      <c r="Q6" s="179">
        <v>2343732.1</v>
      </c>
      <c r="R6" s="179">
        <v>1548689.2004</v>
      </c>
      <c r="S6" s="179">
        <v>1589423.4582000002</v>
      </c>
      <c r="T6" s="179">
        <v>2700278</v>
      </c>
      <c r="U6" s="179">
        <v>2649576</v>
      </c>
      <c r="V6" s="179">
        <v>1743768</v>
      </c>
      <c r="W6" s="179">
        <v>2683774</v>
      </c>
      <c r="X6" s="179">
        <v>1967108</v>
      </c>
      <c r="Y6" s="179">
        <v>2370137</v>
      </c>
      <c r="Z6" s="179">
        <v>1967402.5</v>
      </c>
      <c r="AA6" s="179">
        <v>2265753</v>
      </c>
      <c r="AB6" s="179">
        <v>2175249</v>
      </c>
      <c r="AC6" s="179">
        <v>2797504.55</v>
      </c>
      <c r="AD6" s="179">
        <v>2223354</v>
      </c>
      <c r="AE6" s="176">
        <v>2566777</v>
      </c>
      <c r="AF6" s="176">
        <v>2491222</v>
      </c>
      <c r="AG6" s="176">
        <v>2899642.9999999991</v>
      </c>
      <c r="AH6" s="176">
        <v>1849313</v>
      </c>
      <c r="AI6" s="176">
        <v>2724924</v>
      </c>
      <c r="AJ6" s="176">
        <v>2590033</v>
      </c>
      <c r="AK6" s="176">
        <v>2128993</v>
      </c>
      <c r="AL6" s="177">
        <v>2740040.2</v>
      </c>
      <c r="AM6" s="150">
        <v>2829658</v>
      </c>
      <c r="AN6" s="176">
        <v>2445151</v>
      </c>
      <c r="AO6" s="176">
        <v>2511242</v>
      </c>
      <c r="AP6" s="177">
        <v>2559731</v>
      </c>
      <c r="AQ6" s="176">
        <v>2772473.87</v>
      </c>
      <c r="AR6" s="176">
        <v>2589117.6100000003</v>
      </c>
      <c r="AS6" s="176">
        <v>2561397.2911111121</v>
      </c>
      <c r="AT6" s="177">
        <v>2898546.4</v>
      </c>
      <c r="AU6" s="178">
        <v>2658747.58</v>
      </c>
      <c r="AW6" s="242" t="s">
        <v>18</v>
      </c>
      <c r="AX6" s="102" t="s">
        <v>286</v>
      </c>
      <c r="AY6" s="241">
        <f t="shared" si="17"/>
        <v>2738997.6639999999</v>
      </c>
      <c r="AZ6" s="241">
        <f t="shared" si="18"/>
        <v>3306794.9350000005</v>
      </c>
      <c r="BA6" s="241">
        <f t="shared" si="19"/>
        <v>5388317.2259999998</v>
      </c>
      <c r="BB6" s="241">
        <f t="shared" si="20"/>
        <v>8313739.3004000001</v>
      </c>
      <c r="BC6" s="241">
        <f t="shared" si="21"/>
        <v>8683045.4582000002</v>
      </c>
      <c r="BD6" s="241">
        <f t="shared" si="22"/>
        <v>8988421.5</v>
      </c>
      <c r="BE6" s="241">
        <f t="shared" si="23"/>
        <v>9461860.5500000007</v>
      </c>
      <c r="BF6" s="241">
        <f t="shared" si="24"/>
        <v>9806955</v>
      </c>
      <c r="BG6" s="241">
        <f t="shared" si="25"/>
        <v>10183990.199999999</v>
      </c>
      <c r="BH6" s="282">
        <f t="shared" si="26"/>
        <v>10345782</v>
      </c>
      <c r="BI6" s="301">
        <f t="shared" si="27"/>
        <v>10821535.171111112</v>
      </c>
    </row>
    <row r="7" spans="1:61" x14ac:dyDescent="0.25">
      <c r="A7" s="118" t="s">
        <v>19</v>
      </c>
      <c r="B7" s="101" t="s">
        <v>206</v>
      </c>
      <c r="C7" s="179">
        <v>0</v>
      </c>
      <c r="D7" s="179">
        <v>0</v>
      </c>
      <c r="E7" s="179">
        <v>0</v>
      </c>
      <c r="F7" s="179">
        <v>0</v>
      </c>
      <c r="G7" s="179">
        <v>0</v>
      </c>
      <c r="H7" s="179">
        <v>0</v>
      </c>
      <c r="I7" s="179">
        <v>0</v>
      </c>
      <c r="J7" s="179">
        <v>0</v>
      </c>
      <c r="K7" s="179">
        <v>0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  <c r="Q7" s="179">
        <v>0</v>
      </c>
      <c r="R7" s="179">
        <v>0</v>
      </c>
      <c r="S7" s="179">
        <v>0</v>
      </c>
      <c r="T7" s="179">
        <v>0</v>
      </c>
      <c r="U7" s="179">
        <v>0</v>
      </c>
      <c r="V7" s="179">
        <v>0</v>
      </c>
      <c r="W7" s="179">
        <v>0</v>
      </c>
      <c r="X7" s="179">
        <v>0</v>
      </c>
      <c r="Y7" s="179">
        <v>0</v>
      </c>
      <c r="Z7" s="179">
        <v>0</v>
      </c>
      <c r="AA7" s="179">
        <v>0</v>
      </c>
      <c r="AB7" s="179">
        <v>0</v>
      </c>
      <c r="AC7" s="179">
        <v>0</v>
      </c>
      <c r="AD7" s="179">
        <v>0</v>
      </c>
      <c r="AE7" s="176">
        <v>0</v>
      </c>
      <c r="AF7" s="176">
        <v>0</v>
      </c>
      <c r="AG7" s="176">
        <v>0</v>
      </c>
      <c r="AH7" s="176">
        <v>0</v>
      </c>
      <c r="AI7" s="176">
        <v>0</v>
      </c>
      <c r="AJ7" s="176">
        <v>0</v>
      </c>
      <c r="AK7" s="176">
        <v>0</v>
      </c>
      <c r="AL7" s="177">
        <v>0</v>
      </c>
      <c r="AM7" s="150">
        <v>0</v>
      </c>
      <c r="AN7" s="176">
        <v>0</v>
      </c>
      <c r="AO7" s="176">
        <v>0</v>
      </c>
      <c r="AP7" s="177">
        <v>0</v>
      </c>
      <c r="AQ7" s="176">
        <v>0</v>
      </c>
      <c r="AR7" s="176">
        <v>0</v>
      </c>
      <c r="AS7" s="176">
        <v>0</v>
      </c>
      <c r="AT7" s="177">
        <v>0</v>
      </c>
      <c r="AU7" s="178">
        <v>0</v>
      </c>
      <c r="AW7" s="242" t="s">
        <v>19</v>
      </c>
      <c r="AX7" s="102" t="s">
        <v>206</v>
      </c>
      <c r="AY7" s="241">
        <f t="shared" si="17"/>
        <v>0</v>
      </c>
      <c r="AZ7" s="241">
        <f t="shared" si="18"/>
        <v>0</v>
      </c>
      <c r="BA7" s="241">
        <f t="shared" si="19"/>
        <v>0</v>
      </c>
      <c r="BB7" s="241">
        <f t="shared" si="20"/>
        <v>0</v>
      </c>
      <c r="BC7" s="241">
        <f t="shared" si="21"/>
        <v>0</v>
      </c>
      <c r="BD7" s="241">
        <f t="shared" si="22"/>
        <v>0</v>
      </c>
      <c r="BE7" s="241">
        <f t="shared" si="23"/>
        <v>0</v>
      </c>
      <c r="BF7" s="241">
        <f t="shared" si="24"/>
        <v>0</v>
      </c>
      <c r="BG7" s="241">
        <f t="shared" si="25"/>
        <v>0</v>
      </c>
      <c r="BH7" s="282">
        <f t="shared" si="26"/>
        <v>0</v>
      </c>
      <c r="BI7" s="301">
        <f t="shared" si="27"/>
        <v>0</v>
      </c>
    </row>
    <row r="8" spans="1:61" x14ac:dyDescent="0.25">
      <c r="A8" s="118" t="s">
        <v>20</v>
      </c>
      <c r="B8" s="101" t="s">
        <v>318</v>
      </c>
      <c r="C8" s="179">
        <v>0</v>
      </c>
      <c r="D8" s="179">
        <v>0</v>
      </c>
      <c r="E8" s="179">
        <v>0</v>
      </c>
      <c r="F8" s="179">
        <v>0</v>
      </c>
      <c r="G8" s="179">
        <v>0</v>
      </c>
      <c r="H8" s="179">
        <v>0</v>
      </c>
      <c r="I8" s="179">
        <v>0</v>
      </c>
      <c r="J8" s="179">
        <v>0</v>
      </c>
      <c r="K8" s="179">
        <v>0</v>
      </c>
      <c r="L8" s="179">
        <v>0</v>
      </c>
      <c r="M8" s="179">
        <v>0</v>
      </c>
      <c r="N8" s="179">
        <v>0</v>
      </c>
      <c r="O8" s="179">
        <v>0</v>
      </c>
      <c r="P8" s="179">
        <v>0</v>
      </c>
      <c r="Q8" s="179">
        <v>0</v>
      </c>
      <c r="R8" s="179">
        <v>0</v>
      </c>
      <c r="S8" s="179">
        <v>0</v>
      </c>
      <c r="T8" s="179">
        <v>0</v>
      </c>
      <c r="U8" s="179">
        <v>0</v>
      </c>
      <c r="V8" s="179">
        <v>0</v>
      </c>
      <c r="W8" s="179">
        <v>0</v>
      </c>
      <c r="X8" s="179">
        <v>0</v>
      </c>
      <c r="Y8" s="179">
        <v>0</v>
      </c>
      <c r="Z8" s="179">
        <v>0</v>
      </c>
      <c r="AA8" s="179">
        <v>0</v>
      </c>
      <c r="AB8" s="179">
        <v>0</v>
      </c>
      <c r="AC8" s="179">
        <v>0</v>
      </c>
      <c r="AD8" s="179">
        <v>0</v>
      </c>
      <c r="AE8" s="176">
        <v>0</v>
      </c>
      <c r="AF8" s="176">
        <v>0</v>
      </c>
      <c r="AG8" s="176">
        <v>0</v>
      </c>
      <c r="AH8" s="176">
        <v>0</v>
      </c>
      <c r="AI8" s="176">
        <v>0</v>
      </c>
      <c r="AJ8" s="176">
        <v>0</v>
      </c>
      <c r="AK8" s="176">
        <v>0</v>
      </c>
      <c r="AL8" s="177">
        <v>0</v>
      </c>
      <c r="AM8" s="150">
        <v>0</v>
      </c>
      <c r="AN8" s="176">
        <v>0</v>
      </c>
      <c r="AO8" s="176">
        <v>0</v>
      </c>
      <c r="AP8" s="177">
        <v>0</v>
      </c>
      <c r="AQ8" s="176">
        <v>0</v>
      </c>
      <c r="AR8" s="176">
        <v>0</v>
      </c>
      <c r="AS8" s="176">
        <v>0</v>
      </c>
      <c r="AT8" s="177">
        <v>0</v>
      </c>
      <c r="AU8" s="178">
        <v>0</v>
      </c>
      <c r="AW8" s="242" t="s">
        <v>20</v>
      </c>
      <c r="AX8" s="102" t="s">
        <v>318</v>
      </c>
      <c r="AY8" s="241">
        <f t="shared" si="17"/>
        <v>0</v>
      </c>
      <c r="AZ8" s="241">
        <f t="shared" si="18"/>
        <v>0</v>
      </c>
      <c r="BA8" s="241">
        <f t="shared" si="19"/>
        <v>0</v>
      </c>
      <c r="BB8" s="241">
        <f t="shared" si="20"/>
        <v>0</v>
      </c>
      <c r="BC8" s="241">
        <f t="shared" si="21"/>
        <v>0</v>
      </c>
      <c r="BD8" s="241">
        <f t="shared" si="22"/>
        <v>0</v>
      </c>
      <c r="BE8" s="241">
        <f t="shared" si="23"/>
        <v>0</v>
      </c>
      <c r="BF8" s="241">
        <f t="shared" si="24"/>
        <v>0</v>
      </c>
      <c r="BG8" s="241">
        <f t="shared" si="25"/>
        <v>0</v>
      </c>
      <c r="BH8" s="282">
        <f t="shared" si="26"/>
        <v>0</v>
      </c>
      <c r="BI8" s="301">
        <f t="shared" si="27"/>
        <v>0</v>
      </c>
    </row>
    <row r="9" spans="1:61" x14ac:dyDescent="0.25">
      <c r="A9" s="118" t="s">
        <v>21</v>
      </c>
      <c r="B9" s="101" t="s">
        <v>319</v>
      </c>
      <c r="C9" s="179">
        <v>0</v>
      </c>
      <c r="D9" s="179">
        <v>0</v>
      </c>
      <c r="E9" s="179">
        <v>0</v>
      </c>
      <c r="F9" s="179">
        <v>0</v>
      </c>
      <c r="G9" s="179">
        <v>0</v>
      </c>
      <c r="H9" s="179">
        <v>0</v>
      </c>
      <c r="I9" s="179">
        <v>0</v>
      </c>
      <c r="J9" s="179">
        <v>0</v>
      </c>
      <c r="K9" s="179">
        <v>0</v>
      </c>
      <c r="L9" s="179">
        <v>0</v>
      </c>
      <c r="M9" s="179">
        <v>0</v>
      </c>
      <c r="N9" s="179">
        <v>0</v>
      </c>
      <c r="O9" s="179">
        <v>0</v>
      </c>
      <c r="P9" s="179">
        <v>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79">
        <v>0</v>
      </c>
      <c r="W9" s="179">
        <v>0</v>
      </c>
      <c r="X9" s="179">
        <v>0</v>
      </c>
      <c r="Y9" s="179">
        <v>0</v>
      </c>
      <c r="Z9" s="179">
        <v>0</v>
      </c>
      <c r="AA9" s="179">
        <v>0</v>
      </c>
      <c r="AB9" s="179">
        <v>0</v>
      </c>
      <c r="AC9" s="179">
        <v>0</v>
      </c>
      <c r="AD9" s="179">
        <v>0</v>
      </c>
      <c r="AE9" s="176">
        <v>0</v>
      </c>
      <c r="AF9" s="176">
        <v>0</v>
      </c>
      <c r="AG9" s="176">
        <v>0</v>
      </c>
      <c r="AH9" s="176">
        <v>0</v>
      </c>
      <c r="AI9" s="176">
        <v>0</v>
      </c>
      <c r="AJ9" s="176">
        <v>0</v>
      </c>
      <c r="AK9" s="176">
        <v>0</v>
      </c>
      <c r="AL9" s="177">
        <v>0</v>
      </c>
      <c r="AM9" s="150">
        <v>0</v>
      </c>
      <c r="AN9" s="176">
        <v>0</v>
      </c>
      <c r="AO9" s="176">
        <v>0</v>
      </c>
      <c r="AP9" s="177">
        <v>0</v>
      </c>
      <c r="AQ9" s="176">
        <v>0</v>
      </c>
      <c r="AR9" s="176">
        <v>0</v>
      </c>
      <c r="AS9" s="176">
        <v>0</v>
      </c>
      <c r="AT9" s="177">
        <v>0</v>
      </c>
      <c r="AU9" s="178">
        <v>0</v>
      </c>
      <c r="AW9" s="242" t="s">
        <v>21</v>
      </c>
      <c r="AX9" s="102" t="s">
        <v>319</v>
      </c>
      <c r="AY9" s="241">
        <f t="shared" si="17"/>
        <v>0</v>
      </c>
      <c r="AZ9" s="241">
        <f t="shared" si="18"/>
        <v>0</v>
      </c>
      <c r="BA9" s="241">
        <f t="shared" si="19"/>
        <v>0</v>
      </c>
      <c r="BB9" s="241">
        <f t="shared" si="20"/>
        <v>0</v>
      </c>
      <c r="BC9" s="241">
        <f t="shared" si="21"/>
        <v>0</v>
      </c>
      <c r="BD9" s="241">
        <f t="shared" si="22"/>
        <v>0</v>
      </c>
      <c r="BE9" s="241">
        <f t="shared" si="23"/>
        <v>0</v>
      </c>
      <c r="BF9" s="241">
        <f t="shared" si="24"/>
        <v>0</v>
      </c>
      <c r="BG9" s="241">
        <f t="shared" si="25"/>
        <v>0</v>
      </c>
      <c r="BH9" s="282">
        <f t="shared" si="26"/>
        <v>0</v>
      </c>
      <c r="BI9" s="301">
        <f t="shared" si="27"/>
        <v>0</v>
      </c>
    </row>
    <row r="10" spans="1:61" x14ac:dyDescent="0.25">
      <c r="A10" s="117" t="s">
        <v>22</v>
      </c>
      <c r="B10" s="114" t="s">
        <v>211</v>
      </c>
      <c r="C10" s="175">
        <v>348168.071</v>
      </c>
      <c r="D10" s="175">
        <v>487079.23599999998</v>
      </c>
      <c r="E10" s="175">
        <v>875501.68499999994</v>
      </c>
      <c r="F10" s="175">
        <v>376360</v>
      </c>
      <c r="G10" s="175">
        <v>422848.70200000005</v>
      </c>
      <c r="H10" s="175">
        <v>444970.65</v>
      </c>
      <c r="I10" s="175">
        <v>851046.2</v>
      </c>
      <c r="J10" s="175">
        <v>321048.26</v>
      </c>
      <c r="K10" s="175">
        <v>590345.05000000005</v>
      </c>
      <c r="L10" s="175">
        <v>407036</v>
      </c>
      <c r="M10" s="175">
        <v>1027110</v>
      </c>
      <c r="N10" s="175">
        <v>278623.19999999995</v>
      </c>
      <c r="O10" s="175">
        <v>602414.80000000005</v>
      </c>
      <c r="P10" s="175">
        <v>1659465</v>
      </c>
      <c r="Q10" s="175">
        <v>1168599</v>
      </c>
      <c r="R10" s="175">
        <v>703904</v>
      </c>
      <c r="S10" s="175">
        <v>475976.66000000003</v>
      </c>
      <c r="T10" s="175">
        <v>402400</v>
      </c>
      <c r="U10" s="175">
        <v>3238656</v>
      </c>
      <c r="V10" s="175">
        <v>234908</v>
      </c>
      <c r="W10" s="175">
        <v>850860</v>
      </c>
      <c r="X10" s="175">
        <v>1043012.2</v>
      </c>
      <c r="Y10" s="175">
        <v>2885106</v>
      </c>
      <c r="Z10" s="175">
        <v>380094</v>
      </c>
      <c r="AA10" s="175">
        <v>984485</v>
      </c>
      <c r="AB10" s="175">
        <v>1242845.8999999999</v>
      </c>
      <c r="AC10" s="175">
        <v>1900346</v>
      </c>
      <c r="AD10" s="175">
        <v>1722669</v>
      </c>
      <c r="AE10" s="176">
        <v>188170</v>
      </c>
      <c r="AF10" s="176">
        <v>815887</v>
      </c>
      <c r="AG10" s="176">
        <v>621043</v>
      </c>
      <c r="AH10" s="176">
        <v>1132325</v>
      </c>
      <c r="AI10" s="176">
        <v>134089.9</v>
      </c>
      <c r="AJ10" s="176">
        <v>681901</v>
      </c>
      <c r="AK10" s="176">
        <v>879866</v>
      </c>
      <c r="AL10" s="177">
        <v>1233041.9300000002</v>
      </c>
      <c r="AM10" s="150">
        <v>263883</v>
      </c>
      <c r="AN10" s="176">
        <v>585353</v>
      </c>
      <c r="AO10" s="176">
        <v>805991</v>
      </c>
      <c r="AP10" s="177">
        <v>1486170</v>
      </c>
      <c r="AQ10" s="176">
        <v>102655.79999999999</v>
      </c>
      <c r="AR10" s="176">
        <v>373742.86</v>
      </c>
      <c r="AS10" s="176">
        <v>965334.6</v>
      </c>
      <c r="AT10" s="177">
        <v>1440571.4</v>
      </c>
      <c r="AU10" s="178">
        <v>96648.319999999992</v>
      </c>
      <c r="AW10" s="240" t="s">
        <v>22</v>
      </c>
      <c r="AX10" s="127" t="s">
        <v>211</v>
      </c>
      <c r="AY10" s="239">
        <f t="shared" si="17"/>
        <v>2087108.9920000001</v>
      </c>
      <c r="AZ10" s="239">
        <f t="shared" si="18"/>
        <v>2039913.8120000002</v>
      </c>
      <c r="BA10" s="239">
        <f t="shared" si="19"/>
        <v>2303114.25</v>
      </c>
      <c r="BB10" s="239">
        <f t="shared" si="20"/>
        <v>4134382.8</v>
      </c>
      <c r="BC10" s="239">
        <f t="shared" si="21"/>
        <v>4351940.66</v>
      </c>
      <c r="BD10" s="239">
        <f t="shared" si="22"/>
        <v>5159072.2</v>
      </c>
      <c r="BE10" s="239">
        <f t="shared" si="23"/>
        <v>5850345.9000000004</v>
      </c>
      <c r="BF10" s="239">
        <f t="shared" si="24"/>
        <v>2757425</v>
      </c>
      <c r="BG10" s="239">
        <f t="shared" si="25"/>
        <v>2928898.83</v>
      </c>
      <c r="BH10" s="281">
        <f t="shared" si="26"/>
        <v>3141397</v>
      </c>
      <c r="BI10" s="257">
        <f t="shared" si="27"/>
        <v>2882304.66</v>
      </c>
    </row>
    <row r="11" spans="1:61" x14ac:dyDescent="0.25">
      <c r="A11" s="117" t="s">
        <v>23</v>
      </c>
      <c r="B11" s="114" t="s">
        <v>287</v>
      </c>
      <c r="C11" s="175" t="s">
        <v>405</v>
      </c>
      <c r="D11" s="175" t="s">
        <v>405</v>
      </c>
      <c r="E11" s="175" t="s">
        <v>405</v>
      </c>
      <c r="F11" s="175" t="s">
        <v>405</v>
      </c>
      <c r="G11" s="175" t="s">
        <v>405</v>
      </c>
      <c r="H11" s="175" t="s">
        <v>405</v>
      </c>
      <c r="I11" s="175" t="s">
        <v>405</v>
      </c>
      <c r="J11" s="175" t="s">
        <v>405</v>
      </c>
      <c r="K11" s="175" t="s">
        <v>405</v>
      </c>
      <c r="L11" s="175" t="s">
        <v>405</v>
      </c>
      <c r="M11" s="175" t="s">
        <v>405</v>
      </c>
      <c r="N11" s="175" t="s">
        <v>405</v>
      </c>
      <c r="O11" s="175" t="s">
        <v>405</v>
      </c>
      <c r="P11" s="175" t="s">
        <v>405</v>
      </c>
      <c r="Q11" s="175" t="s">
        <v>405</v>
      </c>
      <c r="R11" s="175" t="s">
        <v>405</v>
      </c>
      <c r="S11" s="175" t="s">
        <v>405</v>
      </c>
      <c r="T11" s="175" t="s">
        <v>405</v>
      </c>
      <c r="U11" s="175" t="s">
        <v>405</v>
      </c>
      <c r="V11" s="175" t="s">
        <v>405</v>
      </c>
      <c r="W11" s="175" t="s">
        <v>405</v>
      </c>
      <c r="X11" s="175" t="s">
        <v>405</v>
      </c>
      <c r="Y11" s="175" t="s">
        <v>405</v>
      </c>
      <c r="Z11" s="175" t="s">
        <v>405</v>
      </c>
      <c r="AA11" s="175" t="s">
        <v>405</v>
      </c>
      <c r="AB11" s="175" t="s">
        <v>405</v>
      </c>
      <c r="AC11" s="175" t="s">
        <v>405</v>
      </c>
      <c r="AD11" s="175" t="s">
        <v>405</v>
      </c>
      <c r="AE11" s="175" t="s">
        <v>405</v>
      </c>
      <c r="AF11" s="175" t="s">
        <v>405</v>
      </c>
      <c r="AG11" s="175" t="s">
        <v>405</v>
      </c>
      <c r="AH11" s="175" t="s">
        <v>405</v>
      </c>
      <c r="AI11" s="175" t="s">
        <v>405</v>
      </c>
      <c r="AJ11" s="175" t="s">
        <v>405</v>
      </c>
      <c r="AK11" s="175" t="s">
        <v>405</v>
      </c>
      <c r="AL11" s="175" t="s">
        <v>405</v>
      </c>
      <c r="AM11" s="309" t="s">
        <v>405</v>
      </c>
      <c r="AN11" s="175" t="s">
        <v>405</v>
      </c>
      <c r="AO11" s="175" t="s">
        <v>405</v>
      </c>
      <c r="AP11" s="187" t="s">
        <v>405</v>
      </c>
      <c r="AQ11" s="190" t="s">
        <v>405</v>
      </c>
      <c r="AR11" s="175" t="s">
        <v>405</v>
      </c>
      <c r="AS11" s="175" t="s">
        <v>405</v>
      </c>
      <c r="AT11" s="187" t="s">
        <v>405</v>
      </c>
      <c r="AU11" s="188" t="s">
        <v>405</v>
      </c>
      <c r="AW11" s="240" t="s">
        <v>23</v>
      </c>
      <c r="AX11" s="127" t="s">
        <v>287</v>
      </c>
      <c r="AY11" s="249" t="s">
        <v>405</v>
      </c>
      <c r="AZ11" s="249" t="s">
        <v>405</v>
      </c>
      <c r="BA11" s="249" t="s">
        <v>405</v>
      </c>
      <c r="BB11" s="249" t="s">
        <v>405</v>
      </c>
      <c r="BC11" s="249" t="s">
        <v>405</v>
      </c>
      <c r="BD11" s="249" t="s">
        <v>405</v>
      </c>
      <c r="BE11" s="249" t="s">
        <v>405</v>
      </c>
      <c r="BF11" s="249" t="s">
        <v>405</v>
      </c>
      <c r="BG11" s="249" t="s">
        <v>405</v>
      </c>
      <c r="BH11" s="283" t="s">
        <v>405</v>
      </c>
      <c r="BI11" s="258" t="s">
        <v>405</v>
      </c>
    </row>
    <row r="12" spans="1:61" x14ac:dyDescent="0.25">
      <c r="A12" s="117" t="s">
        <v>24</v>
      </c>
      <c r="B12" s="114" t="s">
        <v>212</v>
      </c>
      <c r="C12" s="175">
        <f>SUM(C13:C15)</f>
        <v>91869.228918070701</v>
      </c>
      <c r="D12" s="175">
        <f t="shared" ref="D12:AD12" si="28">SUM(D13:D15)</f>
        <v>88405.75116545218</v>
      </c>
      <c r="E12" s="175">
        <f t="shared" si="28"/>
        <v>170672.7565774227</v>
      </c>
      <c r="F12" s="175">
        <f t="shared" si="28"/>
        <v>69171.238996420492</v>
      </c>
      <c r="G12" s="175">
        <f t="shared" si="28"/>
        <v>113067.3400958321</v>
      </c>
      <c r="H12" s="175">
        <f t="shared" si="28"/>
        <v>103339.7817245472</v>
      </c>
      <c r="I12" s="175">
        <f t="shared" si="28"/>
        <v>160928.79300000001</v>
      </c>
      <c r="J12" s="175">
        <f t="shared" si="28"/>
        <v>114706.25</v>
      </c>
      <c r="K12" s="175">
        <f t="shared" si="28"/>
        <v>162050.65100000001</v>
      </c>
      <c r="L12" s="175">
        <f t="shared" si="28"/>
        <v>110688.41099999999</v>
      </c>
      <c r="M12" s="175">
        <f t="shared" si="28"/>
        <v>203504.77000000002</v>
      </c>
      <c r="N12" s="175">
        <f t="shared" si="28"/>
        <v>170326.29300000001</v>
      </c>
      <c r="O12" s="175">
        <f t="shared" si="28"/>
        <v>342020.82</v>
      </c>
      <c r="P12" s="175">
        <f t="shared" si="28"/>
        <v>146811.416</v>
      </c>
      <c r="Q12" s="175">
        <f t="shared" si="28"/>
        <v>345958.16200000001</v>
      </c>
      <c r="R12" s="175">
        <f t="shared" si="28"/>
        <v>73063.433000000005</v>
      </c>
      <c r="S12" s="175">
        <f t="shared" si="28"/>
        <v>192475.304</v>
      </c>
      <c r="T12" s="175">
        <f t="shared" si="28"/>
        <v>210072.07499999998</v>
      </c>
      <c r="U12" s="175">
        <f t="shared" si="28"/>
        <v>404916.8</v>
      </c>
      <c r="V12" s="175">
        <f t="shared" si="28"/>
        <v>140140.49</v>
      </c>
      <c r="W12" s="175">
        <f t="shared" si="28"/>
        <v>387819.05</v>
      </c>
      <c r="X12" s="175">
        <f t="shared" si="28"/>
        <v>196867</v>
      </c>
      <c r="Y12" s="175">
        <f t="shared" si="28"/>
        <v>400920.38</v>
      </c>
      <c r="Z12" s="175">
        <f t="shared" si="28"/>
        <v>192613.3</v>
      </c>
      <c r="AA12" s="175">
        <f t="shared" si="28"/>
        <v>462669.7</v>
      </c>
      <c r="AB12" s="175">
        <f t="shared" si="28"/>
        <v>314504.7</v>
      </c>
      <c r="AC12" s="175">
        <f t="shared" si="28"/>
        <v>417634.4</v>
      </c>
      <c r="AD12" s="175">
        <f t="shared" si="28"/>
        <v>389346</v>
      </c>
      <c r="AE12" s="186">
        <f>SUM(AE13:AE15)</f>
        <v>399300.80000000005</v>
      </c>
      <c r="AF12" s="186">
        <f t="shared" ref="AF12:AP12" si="29">SUM(AF13:AF15)</f>
        <v>370832.5</v>
      </c>
      <c r="AG12" s="186">
        <f t="shared" si="29"/>
        <v>509551</v>
      </c>
      <c r="AH12" s="186">
        <f t="shared" si="29"/>
        <v>667696.9</v>
      </c>
      <c r="AI12" s="186">
        <f t="shared" si="29"/>
        <v>565642.01</v>
      </c>
      <c r="AJ12" s="186">
        <f t="shared" si="29"/>
        <v>544702.19999999995</v>
      </c>
      <c r="AK12" s="186">
        <f t="shared" si="29"/>
        <v>715945.2</v>
      </c>
      <c r="AL12" s="187">
        <f t="shared" si="29"/>
        <v>770475.23</v>
      </c>
      <c r="AM12" s="147">
        <f t="shared" si="29"/>
        <v>710706.6</v>
      </c>
      <c r="AN12" s="186">
        <f t="shared" si="29"/>
        <v>643833.41</v>
      </c>
      <c r="AO12" s="186">
        <f t="shared" si="29"/>
        <v>787924</v>
      </c>
      <c r="AP12" s="187">
        <f t="shared" si="29"/>
        <v>725858.54</v>
      </c>
      <c r="AQ12" s="186">
        <f t="shared" ref="AQ12:AT12" si="30">SUM(AQ13:AQ15)</f>
        <v>676900.20000000007</v>
      </c>
      <c r="AR12" s="186">
        <f t="shared" si="30"/>
        <v>687437.64</v>
      </c>
      <c r="AS12" s="186">
        <f t="shared" si="30"/>
        <v>274624.26</v>
      </c>
      <c r="AT12" s="187">
        <f t="shared" si="30"/>
        <v>970518</v>
      </c>
      <c r="AU12" s="188">
        <f t="shared" ref="AU12" si="31">SUM(AU13:AU15)</f>
        <v>218474.13</v>
      </c>
      <c r="AW12" s="240" t="s">
        <v>24</v>
      </c>
      <c r="AX12" s="127" t="s">
        <v>212</v>
      </c>
      <c r="AY12" s="239">
        <f t="shared" si="17"/>
        <v>420118.9756573661</v>
      </c>
      <c r="AZ12" s="239">
        <f t="shared" si="18"/>
        <v>492042.16482037929</v>
      </c>
      <c r="BA12" s="239">
        <f t="shared" si="19"/>
        <v>646570.125</v>
      </c>
      <c r="BB12" s="239">
        <f t="shared" si="20"/>
        <v>907853.83100000001</v>
      </c>
      <c r="BC12" s="239">
        <f t="shared" si="21"/>
        <v>947604.66899999999</v>
      </c>
      <c r="BD12" s="239">
        <f t="shared" si="22"/>
        <v>1178219.73</v>
      </c>
      <c r="BE12" s="239">
        <f t="shared" si="23"/>
        <v>1584154.8</v>
      </c>
      <c r="BF12" s="239">
        <f t="shared" si="24"/>
        <v>1947381.2000000002</v>
      </c>
      <c r="BG12" s="239">
        <f t="shared" si="25"/>
        <v>2596764.6399999997</v>
      </c>
      <c r="BH12" s="281">
        <f t="shared" si="26"/>
        <v>2868322.55</v>
      </c>
      <c r="BI12" s="257">
        <f t="shared" si="27"/>
        <v>2609480.1</v>
      </c>
    </row>
    <row r="13" spans="1:61" x14ac:dyDescent="0.25">
      <c r="A13" s="118" t="s">
        <v>25</v>
      </c>
      <c r="B13" s="101" t="s">
        <v>288</v>
      </c>
      <c r="C13" s="179">
        <v>68868.428918070698</v>
      </c>
      <c r="D13" s="179">
        <v>88405.75116545218</v>
      </c>
      <c r="E13" s="179">
        <v>114152.7565774227</v>
      </c>
      <c r="F13" s="179">
        <v>60016.238996420499</v>
      </c>
      <c r="G13" s="179">
        <v>102264.3400958321</v>
      </c>
      <c r="H13" s="179">
        <v>84686.781724547196</v>
      </c>
      <c r="I13" s="179">
        <v>126027.163</v>
      </c>
      <c r="J13" s="179">
        <v>114706.25</v>
      </c>
      <c r="K13" s="179">
        <v>109438.251</v>
      </c>
      <c r="L13" s="179">
        <v>110688.41099999999</v>
      </c>
      <c r="M13" s="179">
        <v>138653.77000000002</v>
      </c>
      <c r="N13" s="179">
        <v>52185.903000000006</v>
      </c>
      <c r="O13" s="179">
        <v>159584.82</v>
      </c>
      <c r="P13" s="179">
        <v>76322.415999999997</v>
      </c>
      <c r="Q13" s="179">
        <v>179094.16200000001</v>
      </c>
      <c r="R13" s="179">
        <v>41229.433000000005</v>
      </c>
      <c r="S13" s="179">
        <v>192475.304</v>
      </c>
      <c r="T13" s="179">
        <v>176310.07499999998</v>
      </c>
      <c r="U13" s="179">
        <v>273008.8</v>
      </c>
      <c r="V13" s="179">
        <v>118140.48999999999</v>
      </c>
      <c r="W13" s="179">
        <v>289687.05</v>
      </c>
      <c r="X13" s="179">
        <v>144603</v>
      </c>
      <c r="Y13" s="179">
        <v>332660.38</v>
      </c>
      <c r="Z13" s="179">
        <v>124065.3</v>
      </c>
      <c r="AA13" s="179">
        <v>397441.7</v>
      </c>
      <c r="AB13" s="179">
        <v>246649.7</v>
      </c>
      <c r="AC13" s="179">
        <v>387436.4</v>
      </c>
      <c r="AD13" s="179">
        <v>206000</v>
      </c>
      <c r="AE13" s="176">
        <v>399300.80000000005</v>
      </c>
      <c r="AF13" s="176">
        <v>275315.7</v>
      </c>
      <c r="AG13" s="176">
        <v>432439</v>
      </c>
      <c r="AH13" s="176">
        <v>383783.9</v>
      </c>
      <c r="AI13" s="176">
        <v>485476.00999999995</v>
      </c>
      <c r="AJ13" s="176">
        <v>435511.2</v>
      </c>
      <c r="AK13" s="176">
        <v>600681.19999999995</v>
      </c>
      <c r="AL13" s="177">
        <v>562734.59</v>
      </c>
      <c r="AM13" s="150">
        <v>622293.6</v>
      </c>
      <c r="AN13" s="176">
        <v>504720.41000000003</v>
      </c>
      <c r="AO13" s="176">
        <v>670917</v>
      </c>
      <c r="AP13" s="177">
        <v>630280.87</v>
      </c>
      <c r="AQ13" s="176">
        <v>638317.30000000005</v>
      </c>
      <c r="AR13" s="176">
        <v>568722.30000000005</v>
      </c>
      <c r="AS13" s="176">
        <v>194182.26</v>
      </c>
      <c r="AT13" s="177">
        <v>699035</v>
      </c>
      <c r="AU13" s="178">
        <v>193869.82</v>
      </c>
      <c r="AW13" s="242" t="s">
        <v>25</v>
      </c>
      <c r="AX13" s="102" t="s">
        <v>288</v>
      </c>
      <c r="AY13" s="241">
        <f t="shared" si="17"/>
        <v>331443.17565736605</v>
      </c>
      <c r="AZ13" s="241">
        <f t="shared" si="18"/>
        <v>427684.53482037928</v>
      </c>
      <c r="BA13" s="241">
        <f t="shared" si="19"/>
        <v>410966.33500000002</v>
      </c>
      <c r="BB13" s="241">
        <f t="shared" si="20"/>
        <v>456230.83100000006</v>
      </c>
      <c r="BC13" s="241">
        <f t="shared" si="21"/>
        <v>759934.66899999999</v>
      </c>
      <c r="BD13" s="241">
        <f t="shared" si="22"/>
        <v>891015.73</v>
      </c>
      <c r="BE13" s="241">
        <f t="shared" si="23"/>
        <v>1237527.8</v>
      </c>
      <c r="BF13" s="241">
        <f t="shared" si="24"/>
        <v>1490839.4</v>
      </c>
      <c r="BG13" s="241">
        <f t="shared" si="25"/>
        <v>2084403</v>
      </c>
      <c r="BH13" s="282">
        <f t="shared" si="26"/>
        <v>2428211.88</v>
      </c>
      <c r="BI13" s="301">
        <f t="shared" si="27"/>
        <v>2100256.8600000003</v>
      </c>
    </row>
    <row r="14" spans="1:61" x14ac:dyDescent="0.25">
      <c r="A14" s="118" t="s">
        <v>26</v>
      </c>
      <c r="B14" s="101" t="s">
        <v>289</v>
      </c>
      <c r="C14" s="179">
        <v>23000.799999999999</v>
      </c>
      <c r="D14" s="179">
        <v>0</v>
      </c>
      <c r="E14" s="179">
        <v>56520</v>
      </c>
      <c r="F14" s="179">
        <v>9155</v>
      </c>
      <c r="G14" s="179">
        <v>10803</v>
      </c>
      <c r="H14" s="179">
        <v>18653</v>
      </c>
      <c r="I14" s="179">
        <v>34901.629999999997</v>
      </c>
      <c r="J14" s="179">
        <v>0</v>
      </c>
      <c r="K14" s="179">
        <v>52612.399999999994</v>
      </c>
      <c r="L14" s="179">
        <v>0</v>
      </c>
      <c r="M14" s="179">
        <v>64851</v>
      </c>
      <c r="N14" s="179">
        <v>118140.38999999998</v>
      </c>
      <c r="O14" s="179">
        <v>182436</v>
      </c>
      <c r="P14" s="179">
        <v>70489</v>
      </c>
      <c r="Q14" s="179">
        <v>166864</v>
      </c>
      <c r="R14" s="179">
        <v>31834</v>
      </c>
      <c r="S14" s="179">
        <v>0</v>
      </c>
      <c r="T14" s="179">
        <v>33762</v>
      </c>
      <c r="U14" s="179">
        <v>131908</v>
      </c>
      <c r="V14" s="179">
        <v>22000</v>
      </c>
      <c r="W14" s="179">
        <v>98132</v>
      </c>
      <c r="X14" s="179">
        <v>52264</v>
      </c>
      <c r="Y14" s="179">
        <v>68260</v>
      </c>
      <c r="Z14" s="179">
        <v>68548</v>
      </c>
      <c r="AA14" s="179">
        <v>65228</v>
      </c>
      <c r="AB14" s="179">
        <v>67855</v>
      </c>
      <c r="AC14" s="179">
        <v>30198</v>
      </c>
      <c r="AD14" s="179">
        <v>183346</v>
      </c>
      <c r="AE14" s="176">
        <v>0</v>
      </c>
      <c r="AF14" s="176">
        <v>95516.800000000003</v>
      </c>
      <c r="AG14" s="176">
        <v>77112</v>
      </c>
      <c r="AH14" s="176">
        <v>283913</v>
      </c>
      <c r="AI14" s="176">
        <v>80166</v>
      </c>
      <c r="AJ14" s="176">
        <v>109191</v>
      </c>
      <c r="AK14" s="176">
        <v>115264</v>
      </c>
      <c r="AL14" s="177">
        <v>207740.64</v>
      </c>
      <c r="AM14" s="150">
        <v>88413</v>
      </c>
      <c r="AN14" s="176">
        <v>139113</v>
      </c>
      <c r="AO14" s="176">
        <v>117007</v>
      </c>
      <c r="AP14" s="177">
        <v>95577.67</v>
      </c>
      <c r="AQ14" s="176">
        <v>38582.9</v>
      </c>
      <c r="AR14" s="176">
        <v>118715.34</v>
      </c>
      <c r="AS14" s="176">
        <v>80442</v>
      </c>
      <c r="AT14" s="177">
        <v>271483</v>
      </c>
      <c r="AU14" s="178">
        <v>24604.31</v>
      </c>
      <c r="AW14" s="242" t="s">
        <v>26</v>
      </c>
      <c r="AX14" s="102" t="s">
        <v>289</v>
      </c>
      <c r="AY14" s="241">
        <f t="shared" si="17"/>
        <v>88675.8</v>
      </c>
      <c r="AZ14" s="241">
        <f t="shared" si="18"/>
        <v>64357.63</v>
      </c>
      <c r="BA14" s="241">
        <f t="shared" si="19"/>
        <v>235603.78999999998</v>
      </c>
      <c r="BB14" s="241">
        <f t="shared" si="20"/>
        <v>451623</v>
      </c>
      <c r="BC14" s="241">
        <f t="shared" si="21"/>
        <v>187670</v>
      </c>
      <c r="BD14" s="241">
        <f t="shared" si="22"/>
        <v>287204</v>
      </c>
      <c r="BE14" s="241">
        <f t="shared" si="23"/>
        <v>346627</v>
      </c>
      <c r="BF14" s="241">
        <f t="shared" si="24"/>
        <v>456541.8</v>
      </c>
      <c r="BG14" s="241">
        <f t="shared" si="25"/>
        <v>512361.64</v>
      </c>
      <c r="BH14" s="282">
        <f t="shared" si="26"/>
        <v>440110.67</v>
      </c>
      <c r="BI14" s="301">
        <f t="shared" si="27"/>
        <v>509223.24</v>
      </c>
    </row>
    <row r="15" spans="1:61" x14ac:dyDescent="0.25">
      <c r="A15" s="118" t="s">
        <v>27</v>
      </c>
      <c r="B15" s="101" t="s">
        <v>290</v>
      </c>
      <c r="C15" s="179">
        <v>0</v>
      </c>
      <c r="D15" s="179">
        <v>0</v>
      </c>
      <c r="E15" s="179">
        <v>0</v>
      </c>
      <c r="F15" s="179">
        <v>0</v>
      </c>
      <c r="G15" s="179">
        <v>0</v>
      </c>
      <c r="H15" s="179">
        <v>0</v>
      </c>
      <c r="I15" s="179">
        <v>0</v>
      </c>
      <c r="J15" s="179">
        <v>0</v>
      </c>
      <c r="K15" s="179">
        <v>0</v>
      </c>
      <c r="L15" s="179">
        <v>0</v>
      </c>
      <c r="M15" s="179">
        <v>0</v>
      </c>
      <c r="N15" s="179">
        <v>0</v>
      </c>
      <c r="O15" s="179">
        <v>0</v>
      </c>
      <c r="P15" s="179">
        <v>0</v>
      </c>
      <c r="Q15" s="179">
        <v>0</v>
      </c>
      <c r="R15" s="179">
        <v>0</v>
      </c>
      <c r="S15" s="179">
        <v>0</v>
      </c>
      <c r="T15" s="179">
        <v>0</v>
      </c>
      <c r="U15" s="179">
        <v>0</v>
      </c>
      <c r="V15" s="179">
        <v>0</v>
      </c>
      <c r="W15" s="179">
        <v>0</v>
      </c>
      <c r="X15" s="179">
        <v>0</v>
      </c>
      <c r="Y15" s="179">
        <v>0</v>
      </c>
      <c r="Z15" s="179">
        <v>0</v>
      </c>
      <c r="AA15" s="179">
        <v>0</v>
      </c>
      <c r="AB15" s="179">
        <v>0</v>
      </c>
      <c r="AC15" s="179">
        <v>0</v>
      </c>
      <c r="AD15" s="179">
        <v>0</v>
      </c>
      <c r="AE15" s="176">
        <v>0</v>
      </c>
      <c r="AF15" s="176">
        <v>0</v>
      </c>
      <c r="AG15" s="176">
        <v>0</v>
      </c>
      <c r="AH15" s="176">
        <v>0</v>
      </c>
      <c r="AI15" s="176">
        <v>0</v>
      </c>
      <c r="AJ15" s="176">
        <v>0</v>
      </c>
      <c r="AK15" s="176">
        <v>0</v>
      </c>
      <c r="AL15" s="177">
        <v>0</v>
      </c>
      <c r="AM15" s="150">
        <v>0</v>
      </c>
      <c r="AN15" s="176">
        <v>0</v>
      </c>
      <c r="AO15" s="176">
        <v>0</v>
      </c>
      <c r="AP15" s="177">
        <v>0</v>
      </c>
      <c r="AQ15" s="176">
        <v>0</v>
      </c>
      <c r="AR15" s="176">
        <v>0</v>
      </c>
      <c r="AS15" s="176">
        <v>0</v>
      </c>
      <c r="AT15" s="177">
        <v>0</v>
      </c>
      <c r="AU15" s="178">
        <v>0</v>
      </c>
      <c r="AW15" s="242" t="s">
        <v>27</v>
      </c>
      <c r="AX15" s="102" t="s">
        <v>290</v>
      </c>
      <c r="AY15" s="241">
        <f t="shared" si="17"/>
        <v>0</v>
      </c>
      <c r="AZ15" s="241">
        <f t="shared" si="18"/>
        <v>0</v>
      </c>
      <c r="BA15" s="241">
        <f t="shared" si="19"/>
        <v>0</v>
      </c>
      <c r="BB15" s="241">
        <f t="shared" si="20"/>
        <v>0</v>
      </c>
      <c r="BC15" s="241">
        <f t="shared" si="21"/>
        <v>0</v>
      </c>
      <c r="BD15" s="241">
        <f t="shared" si="22"/>
        <v>0</v>
      </c>
      <c r="BE15" s="241">
        <f t="shared" si="23"/>
        <v>0</v>
      </c>
      <c r="BF15" s="241">
        <f t="shared" si="24"/>
        <v>0</v>
      </c>
      <c r="BG15" s="241">
        <f t="shared" si="25"/>
        <v>0</v>
      </c>
      <c r="BH15" s="282">
        <f t="shared" si="26"/>
        <v>0</v>
      </c>
      <c r="BI15" s="301">
        <f t="shared" si="27"/>
        <v>0</v>
      </c>
    </row>
    <row r="16" spans="1:61" x14ac:dyDescent="0.25">
      <c r="A16" s="117" t="s">
        <v>28</v>
      </c>
      <c r="B16" s="114" t="s">
        <v>320</v>
      </c>
      <c r="C16" s="175">
        <f>C17+C18</f>
        <v>111531.557</v>
      </c>
      <c r="D16" s="175">
        <f t="shared" ref="D16:AD16" si="32">D17+D18</f>
        <v>180876.46</v>
      </c>
      <c r="E16" s="175">
        <f t="shared" si="32"/>
        <v>287820.94699999999</v>
      </c>
      <c r="F16" s="175">
        <f t="shared" si="32"/>
        <v>119416.671</v>
      </c>
      <c r="G16" s="175">
        <f t="shared" si="32"/>
        <v>232907.00900000002</v>
      </c>
      <c r="H16" s="175">
        <f t="shared" si="32"/>
        <v>216329.84</v>
      </c>
      <c r="I16" s="175">
        <f t="shared" si="32"/>
        <v>319630.87</v>
      </c>
      <c r="J16" s="175">
        <f t="shared" si="32"/>
        <v>95355.4</v>
      </c>
      <c r="K16" s="175">
        <f t="shared" si="32"/>
        <v>244103</v>
      </c>
      <c r="L16" s="175">
        <f t="shared" si="32"/>
        <v>204600</v>
      </c>
      <c r="M16" s="175">
        <f t="shared" si="32"/>
        <v>416677</v>
      </c>
      <c r="N16" s="175">
        <f t="shared" si="32"/>
        <v>210664</v>
      </c>
      <c r="O16" s="175">
        <f t="shared" si="32"/>
        <v>199701</v>
      </c>
      <c r="P16" s="175">
        <f t="shared" si="32"/>
        <v>186505</v>
      </c>
      <c r="Q16" s="175">
        <f t="shared" si="32"/>
        <v>498829.54</v>
      </c>
      <c r="R16" s="175">
        <f t="shared" si="32"/>
        <v>85231</v>
      </c>
      <c r="S16" s="175">
        <f t="shared" si="32"/>
        <v>216420.03999999998</v>
      </c>
      <c r="T16" s="175">
        <f t="shared" si="32"/>
        <v>222075</v>
      </c>
      <c r="U16" s="175">
        <f t="shared" si="32"/>
        <v>576510</v>
      </c>
      <c r="V16" s="175">
        <f t="shared" si="32"/>
        <v>162817</v>
      </c>
      <c r="W16" s="175">
        <f t="shared" si="32"/>
        <v>166496</v>
      </c>
      <c r="X16" s="175">
        <f t="shared" si="32"/>
        <v>233959</v>
      </c>
      <c r="Y16" s="175">
        <f t="shared" si="32"/>
        <v>694633.2</v>
      </c>
      <c r="Z16" s="175">
        <f t="shared" si="32"/>
        <v>51287</v>
      </c>
      <c r="AA16" s="175">
        <f t="shared" si="32"/>
        <v>359443</v>
      </c>
      <c r="AB16" s="175">
        <f t="shared" si="32"/>
        <v>160913</v>
      </c>
      <c r="AC16" s="175">
        <f t="shared" si="32"/>
        <v>881478</v>
      </c>
      <c r="AD16" s="175">
        <f t="shared" si="32"/>
        <v>22323</v>
      </c>
      <c r="AE16" s="176">
        <f>AE17+AE18</f>
        <v>89244</v>
      </c>
      <c r="AF16" s="176">
        <f t="shared" ref="AF16:AP16" si="33">AF17+AF18</f>
        <v>323525</v>
      </c>
      <c r="AG16" s="176">
        <f t="shared" si="33"/>
        <v>305445</v>
      </c>
      <c r="AH16" s="176">
        <f t="shared" si="33"/>
        <v>493311</v>
      </c>
      <c r="AI16" s="176">
        <f t="shared" si="33"/>
        <v>52807</v>
      </c>
      <c r="AJ16" s="176">
        <f t="shared" si="33"/>
        <v>244106</v>
      </c>
      <c r="AK16" s="176">
        <f t="shared" si="33"/>
        <v>367010</v>
      </c>
      <c r="AL16" s="177">
        <f t="shared" si="33"/>
        <v>646064</v>
      </c>
      <c r="AM16" s="150">
        <f t="shared" si="33"/>
        <v>85318.58</v>
      </c>
      <c r="AN16" s="176">
        <f t="shared" si="33"/>
        <v>294179</v>
      </c>
      <c r="AO16" s="176">
        <f t="shared" si="33"/>
        <v>382180</v>
      </c>
      <c r="AP16" s="177">
        <f t="shared" si="33"/>
        <v>858240.2</v>
      </c>
      <c r="AQ16" s="176">
        <f t="shared" ref="AQ16:AT16" si="34">AQ17+AQ18</f>
        <v>84846.71</v>
      </c>
      <c r="AR16" s="176">
        <f t="shared" si="34"/>
        <v>176180.86000000002</v>
      </c>
      <c r="AS16" s="176">
        <f t="shared" si="34"/>
        <v>604002.4</v>
      </c>
      <c r="AT16" s="177">
        <f t="shared" si="34"/>
        <v>697683.9</v>
      </c>
      <c r="AU16" s="178">
        <f t="shared" ref="AU16" si="35">AU17+AU18</f>
        <v>57708.49</v>
      </c>
      <c r="AW16" s="240" t="s">
        <v>28</v>
      </c>
      <c r="AX16" s="127" t="s">
        <v>320</v>
      </c>
      <c r="AY16" s="239">
        <f t="shared" si="17"/>
        <v>699645.63499999989</v>
      </c>
      <c r="AZ16" s="239">
        <f t="shared" si="18"/>
        <v>864223.11900000006</v>
      </c>
      <c r="BA16" s="239">
        <f t="shared" si="19"/>
        <v>1076044</v>
      </c>
      <c r="BB16" s="239">
        <f t="shared" si="20"/>
        <v>970266.54</v>
      </c>
      <c r="BC16" s="239">
        <f t="shared" si="21"/>
        <v>1177822.04</v>
      </c>
      <c r="BD16" s="239">
        <f t="shared" si="22"/>
        <v>1146375.2</v>
      </c>
      <c r="BE16" s="239">
        <f t="shared" si="23"/>
        <v>1424157</v>
      </c>
      <c r="BF16" s="239">
        <f t="shared" si="24"/>
        <v>1211525</v>
      </c>
      <c r="BG16" s="239">
        <f t="shared" si="25"/>
        <v>1309987</v>
      </c>
      <c r="BH16" s="281">
        <f t="shared" si="26"/>
        <v>1619917.78</v>
      </c>
      <c r="BI16" s="257">
        <f t="shared" si="27"/>
        <v>1562713.87</v>
      </c>
    </row>
    <row r="17" spans="1:61" x14ac:dyDescent="0.25">
      <c r="A17" s="118" t="s">
        <v>29</v>
      </c>
      <c r="B17" s="101" t="s">
        <v>321</v>
      </c>
      <c r="C17" s="179">
        <v>111531.557</v>
      </c>
      <c r="D17" s="179">
        <v>180876.46</v>
      </c>
      <c r="E17" s="179">
        <v>287820.94699999999</v>
      </c>
      <c r="F17" s="179">
        <v>119416.671</v>
      </c>
      <c r="G17" s="179">
        <v>232907.00900000002</v>
      </c>
      <c r="H17" s="179">
        <v>216329.84</v>
      </c>
      <c r="I17" s="179">
        <v>319630.87</v>
      </c>
      <c r="J17" s="179">
        <v>95355.4</v>
      </c>
      <c r="K17" s="179">
        <v>244103</v>
      </c>
      <c r="L17" s="179">
        <v>204600</v>
      </c>
      <c r="M17" s="179">
        <v>416677</v>
      </c>
      <c r="N17" s="179">
        <v>210664</v>
      </c>
      <c r="O17" s="179">
        <v>199701</v>
      </c>
      <c r="P17" s="179">
        <v>186505</v>
      </c>
      <c r="Q17" s="179">
        <v>498829.54</v>
      </c>
      <c r="R17" s="179">
        <v>85231</v>
      </c>
      <c r="S17" s="179">
        <v>216420.03999999998</v>
      </c>
      <c r="T17" s="179">
        <v>222075</v>
      </c>
      <c r="U17" s="179">
        <v>576510</v>
      </c>
      <c r="V17" s="179">
        <v>162817</v>
      </c>
      <c r="W17" s="179">
        <v>166496</v>
      </c>
      <c r="X17" s="179">
        <v>233959</v>
      </c>
      <c r="Y17" s="179">
        <v>694633.2</v>
      </c>
      <c r="Z17" s="179">
        <v>51287</v>
      </c>
      <c r="AA17" s="179">
        <v>359443</v>
      </c>
      <c r="AB17" s="179">
        <v>160913</v>
      </c>
      <c r="AC17" s="179">
        <v>881478</v>
      </c>
      <c r="AD17" s="179">
        <v>22323</v>
      </c>
      <c r="AE17" s="176">
        <v>89244</v>
      </c>
      <c r="AF17" s="176">
        <v>323525</v>
      </c>
      <c r="AG17" s="176">
        <v>305445</v>
      </c>
      <c r="AH17" s="176">
        <v>493311</v>
      </c>
      <c r="AI17" s="176">
        <v>52807</v>
      </c>
      <c r="AJ17" s="176">
        <v>244106</v>
      </c>
      <c r="AK17" s="176">
        <v>367010</v>
      </c>
      <c r="AL17" s="177">
        <v>646064</v>
      </c>
      <c r="AM17" s="150">
        <v>85318.58</v>
      </c>
      <c r="AN17" s="176">
        <v>294179</v>
      </c>
      <c r="AO17" s="176">
        <v>382180</v>
      </c>
      <c r="AP17" s="177">
        <v>858240.2</v>
      </c>
      <c r="AQ17" s="176">
        <v>84846.71</v>
      </c>
      <c r="AR17" s="176">
        <v>176180.86000000002</v>
      </c>
      <c r="AS17" s="176">
        <v>604002.4</v>
      </c>
      <c r="AT17" s="177">
        <v>697683.9</v>
      </c>
      <c r="AU17" s="178">
        <v>57708.49</v>
      </c>
      <c r="AW17" s="242" t="s">
        <v>29</v>
      </c>
      <c r="AX17" s="102" t="s">
        <v>321</v>
      </c>
      <c r="AY17" s="241">
        <f t="shared" si="17"/>
        <v>699645.63499999989</v>
      </c>
      <c r="AZ17" s="241">
        <f t="shared" si="18"/>
        <v>864223.11900000006</v>
      </c>
      <c r="BA17" s="241">
        <f t="shared" si="19"/>
        <v>1076044</v>
      </c>
      <c r="BB17" s="241">
        <f t="shared" si="20"/>
        <v>970266.54</v>
      </c>
      <c r="BC17" s="241">
        <f t="shared" si="21"/>
        <v>1177822.04</v>
      </c>
      <c r="BD17" s="241">
        <f t="shared" si="22"/>
        <v>1146375.2</v>
      </c>
      <c r="BE17" s="241">
        <f t="shared" si="23"/>
        <v>1424157</v>
      </c>
      <c r="BF17" s="241">
        <f t="shared" si="24"/>
        <v>1211525</v>
      </c>
      <c r="BG17" s="241">
        <f t="shared" si="25"/>
        <v>1309987</v>
      </c>
      <c r="BH17" s="282">
        <f t="shared" si="26"/>
        <v>1619917.78</v>
      </c>
      <c r="BI17" s="257">
        <f t="shared" si="27"/>
        <v>1562713.87</v>
      </c>
    </row>
    <row r="18" spans="1:61" x14ac:dyDescent="0.25">
      <c r="A18" s="118" t="s">
        <v>30</v>
      </c>
      <c r="B18" s="101" t="s">
        <v>322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N18" s="179">
        <v>0</v>
      </c>
      <c r="O18" s="179">
        <v>0</v>
      </c>
      <c r="P18" s="179">
        <v>0</v>
      </c>
      <c r="Q18" s="179">
        <v>0</v>
      </c>
      <c r="R18" s="179">
        <v>0</v>
      </c>
      <c r="S18" s="179">
        <v>0</v>
      </c>
      <c r="T18" s="179">
        <v>0</v>
      </c>
      <c r="U18" s="179">
        <v>0</v>
      </c>
      <c r="V18" s="179">
        <v>0</v>
      </c>
      <c r="W18" s="179">
        <v>0</v>
      </c>
      <c r="X18" s="179">
        <v>0</v>
      </c>
      <c r="Y18" s="179">
        <v>0</v>
      </c>
      <c r="Z18" s="179">
        <v>0</v>
      </c>
      <c r="AA18" s="179">
        <v>0</v>
      </c>
      <c r="AB18" s="179">
        <v>0</v>
      </c>
      <c r="AC18" s="179">
        <v>0</v>
      </c>
      <c r="AD18" s="179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76">
        <v>0</v>
      </c>
      <c r="AK18" s="176">
        <v>0</v>
      </c>
      <c r="AL18" s="177">
        <v>0</v>
      </c>
      <c r="AM18" s="150">
        <v>0</v>
      </c>
      <c r="AN18" s="176">
        <v>0</v>
      </c>
      <c r="AO18" s="176">
        <v>0</v>
      </c>
      <c r="AP18" s="177">
        <v>0</v>
      </c>
      <c r="AQ18" s="176">
        <v>0</v>
      </c>
      <c r="AR18" s="176">
        <v>0</v>
      </c>
      <c r="AS18" s="176">
        <v>0</v>
      </c>
      <c r="AT18" s="177">
        <v>0</v>
      </c>
      <c r="AU18" s="178">
        <v>0</v>
      </c>
      <c r="AW18" s="242" t="s">
        <v>30</v>
      </c>
      <c r="AX18" s="102" t="s">
        <v>322</v>
      </c>
      <c r="AY18" s="241">
        <f t="shared" si="17"/>
        <v>0</v>
      </c>
      <c r="AZ18" s="241">
        <f t="shared" si="18"/>
        <v>0</v>
      </c>
      <c r="BA18" s="241">
        <f t="shared" si="19"/>
        <v>0</v>
      </c>
      <c r="BB18" s="241">
        <f t="shared" si="20"/>
        <v>0</v>
      </c>
      <c r="BC18" s="241">
        <f t="shared" si="21"/>
        <v>0</v>
      </c>
      <c r="BD18" s="241">
        <f t="shared" si="22"/>
        <v>0</v>
      </c>
      <c r="BE18" s="241">
        <f t="shared" si="23"/>
        <v>0</v>
      </c>
      <c r="BF18" s="241">
        <f t="shared" si="24"/>
        <v>0</v>
      </c>
      <c r="BG18" s="241">
        <f t="shared" si="25"/>
        <v>0</v>
      </c>
      <c r="BH18" s="282">
        <f t="shared" si="26"/>
        <v>0</v>
      </c>
      <c r="BI18" s="301">
        <f t="shared" si="27"/>
        <v>0</v>
      </c>
    </row>
    <row r="19" spans="1:61" x14ac:dyDescent="0.25">
      <c r="A19" s="117" t="s">
        <v>31</v>
      </c>
      <c r="B19" s="114" t="s">
        <v>207</v>
      </c>
      <c r="C19" s="175">
        <f>C20+C23+C26</f>
        <v>9594</v>
      </c>
      <c r="D19" s="175">
        <f t="shared" ref="D19:AD19" si="36">D20+D23+D26</f>
        <v>4607.4949999999999</v>
      </c>
      <c r="E19" s="175">
        <f t="shared" si="36"/>
        <v>3843.7850000000003</v>
      </c>
      <c r="F19" s="175">
        <f t="shared" si="36"/>
        <v>487.17399999999998</v>
      </c>
      <c r="G19" s="175">
        <f t="shared" si="36"/>
        <v>6734.0479999999998</v>
      </c>
      <c r="H19" s="175">
        <f t="shared" si="36"/>
        <v>4331.7800000000007</v>
      </c>
      <c r="I19" s="175">
        <f t="shared" si="36"/>
        <v>16344.829999999998</v>
      </c>
      <c r="J19" s="175">
        <f t="shared" si="36"/>
        <v>1451</v>
      </c>
      <c r="K19" s="175">
        <f t="shared" si="36"/>
        <v>3628.33</v>
      </c>
      <c r="L19" s="175">
        <f t="shared" si="36"/>
        <v>16651.96</v>
      </c>
      <c r="M19" s="175">
        <f t="shared" si="36"/>
        <v>5462.8600000000006</v>
      </c>
      <c r="N19" s="175">
        <f t="shared" si="36"/>
        <v>1227.539</v>
      </c>
      <c r="O19" s="175">
        <f t="shared" si="36"/>
        <v>2099</v>
      </c>
      <c r="P19" s="175">
        <f t="shared" si="36"/>
        <v>13205</v>
      </c>
      <c r="Q19" s="175">
        <f t="shared" si="36"/>
        <v>6438</v>
      </c>
      <c r="R19" s="175">
        <f t="shared" si="36"/>
        <v>321.83100000000002</v>
      </c>
      <c r="S19" s="175">
        <f t="shared" si="36"/>
        <v>4748.4830000000002</v>
      </c>
      <c r="T19" s="175">
        <f t="shared" si="36"/>
        <v>5967</v>
      </c>
      <c r="U19" s="175">
        <f t="shared" si="36"/>
        <v>13926</v>
      </c>
      <c r="V19" s="175">
        <f t="shared" si="36"/>
        <v>456.64</v>
      </c>
      <c r="W19" s="175">
        <f t="shared" si="36"/>
        <v>2343.7999999999997</v>
      </c>
      <c r="X19" s="175">
        <f t="shared" si="36"/>
        <v>13588</v>
      </c>
      <c r="Y19" s="175">
        <f t="shared" si="36"/>
        <v>13460.9</v>
      </c>
      <c r="Z19" s="175">
        <f t="shared" si="36"/>
        <v>3060.6</v>
      </c>
      <c r="AA19" s="175">
        <f t="shared" si="36"/>
        <v>7239.1</v>
      </c>
      <c r="AB19" s="175">
        <f t="shared" si="36"/>
        <v>5380.5</v>
      </c>
      <c r="AC19" s="175">
        <f t="shared" si="36"/>
        <v>26460.1</v>
      </c>
      <c r="AD19" s="175">
        <f t="shared" si="36"/>
        <v>0</v>
      </c>
      <c r="AE19" s="186">
        <f>AE20+AE23+AE26</f>
        <v>2788.6</v>
      </c>
      <c r="AF19" s="186">
        <f t="shared" ref="AF19:AP19" si="37">AF20+AF23+AF26</f>
        <v>9879.1</v>
      </c>
      <c r="AG19" s="186">
        <f t="shared" si="37"/>
        <v>15395</v>
      </c>
      <c r="AH19" s="186">
        <f t="shared" si="37"/>
        <v>8329.6999999999989</v>
      </c>
      <c r="AI19" s="186">
        <f t="shared" si="37"/>
        <v>8844.2999999999993</v>
      </c>
      <c r="AJ19" s="186">
        <f t="shared" si="37"/>
        <v>891.8</v>
      </c>
      <c r="AK19" s="186">
        <f t="shared" si="37"/>
        <v>19245</v>
      </c>
      <c r="AL19" s="187">
        <f t="shared" si="37"/>
        <v>9948</v>
      </c>
      <c r="AM19" s="147">
        <f t="shared" si="37"/>
        <v>2191.1</v>
      </c>
      <c r="AN19" s="186">
        <f t="shared" si="37"/>
        <v>2927.25</v>
      </c>
      <c r="AO19" s="186">
        <f t="shared" si="37"/>
        <v>37823</v>
      </c>
      <c r="AP19" s="187">
        <f t="shared" si="37"/>
        <v>0</v>
      </c>
      <c r="AQ19" s="186">
        <f t="shared" ref="AQ19:AT19" si="38">AQ20+AQ23+AQ26</f>
        <v>17.5</v>
      </c>
      <c r="AR19" s="186">
        <f t="shared" si="38"/>
        <v>13699.199999999999</v>
      </c>
      <c r="AS19" s="186">
        <f t="shared" si="38"/>
        <v>23871.9</v>
      </c>
      <c r="AT19" s="187">
        <f t="shared" si="38"/>
        <v>10941.8</v>
      </c>
      <c r="AU19" s="188">
        <f t="shared" ref="AU19" si="39">AU20+AU23+AU26</f>
        <v>11624</v>
      </c>
      <c r="AW19" s="240" t="s">
        <v>31</v>
      </c>
      <c r="AX19" s="127" t="s">
        <v>207</v>
      </c>
      <c r="AY19" s="239">
        <f t="shared" si="17"/>
        <v>18532.453999999998</v>
      </c>
      <c r="AZ19" s="239">
        <f t="shared" si="18"/>
        <v>28861.657999999999</v>
      </c>
      <c r="BA19" s="239">
        <f t="shared" si="19"/>
        <v>26970.689000000002</v>
      </c>
      <c r="BB19" s="239">
        <f t="shared" si="20"/>
        <v>22063.830999999998</v>
      </c>
      <c r="BC19" s="239">
        <f t="shared" si="21"/>
        <v>25098.123</v>
      </c>
      <c r="BD19" s="239">
        <f t="shared" si="22"/>
        <v>32453.299999999996</v>
      </c>
      <c r="BE19" s="239">
        <f t="shared" si="23"/>
        <v>39079.699999999997</v>
      </c>
      <c r="BF19" s="239">
        <f t="shared" si="24"/>
        <v>36392.400000000001</v>
      </c>
      <c r="BG19" s="239">
        <f t="shared" si="25"/>
        <v>38929.1</v>
      </c>
      <c r="BH19" s="281">
        <f t="shared" si="26"/>
        <v>42941.35</v>
      </c>
      <c r="BI19" s="257">
        <f t="shared" si="27"/>
        <v>48530.399999999994</v>
      </c>
    </row>
    <row r="20" spans="1:61" x14ac:dyDescent="0.25">
      <c r="A20" s="118" t="s">
        <v>32</v>
      </c>
      <c r="B20" s="101" t="s">
        <v>323</v>
      </c>
      <c r="C20" s="179">
        <f>C21+C22</f>
        <v>0</v>
      </c>
      <c r="D20" s="179">
        <f t="shared" ref="D20:AE20" si="40">D21+D22</f>
        <v>0</v>
      </c>
      <c r="E20" s="179">
        <f t="shared" si="40"/>
        <v>0</v>
      </c>
      <c r="F20" s="179">
        <f t="shared" si="40"/>
        <v>0</v>
      </c>
      <c r="G20" s="179">
        <f t="shared" si="40"/>
        <v>0</v>
      </c>
      <c r="H20" s="179">
        <f t="shared" si="40"/>
        <v>0</v>
      </c>
      <c r="I20" s="179">
        <f t="shared" si="40"/>
        <v>0</v>
      </c>
      <c r="J20" s="179">
        <f t="shared" si="40"/>
        <v>0</v>
      </c>
      <c r="K20" s="179">
        <f t="shared" si="40"/>
        <v>0</v>
      </c>
      <c r="L20" s="179">
        <f t="shared" si="40"/>
        <v>0</v>
      </c>
      <c r="M20" s="179">
        <f t="shared" si="40"/>
        <v>0</v>
      </c>
      <c r="N20" s="179">
        <f t="shared" si="40"/>
        <v>0</v>
      </c>
      <c r="O20" s="179">
        <f t="shared" si="40"/>
        <v>0</v>
      </c>
      <c r="P20" s="179">
        <f t="shared" si="40"/>
        <v>0</v>
      </c>
      <c r="Q20" s="179">
        <f t="shared" si="40"/>
        <v>0</v>
      </c>
      <c r="R20" s="179">
        <f t="shared" si="40"/>
        <v>0</v>
      </c>
      <c r="S20" s="179">
        <f t="shared" si="40"/>
        <v>0</v>
      </c>
      <c r="T20" s="179">
        <f t="shared" si="40"/>
        <v>0</v>
      </c>
      <c r="U20" s="179">
        <f t="shared" si="40"/>
        <v>0</v>
      </c>
      <c r="V20" s="179">
        <f t="shared" si="40"/>
        <v>0</v>
      </c>
      <c r="W20" s="179">
        <f t="shared" si="40"/>
        <v>0</v>
      </c>
      <c r="X20" s="179">
        <f t="shared" si="40"/>
        <v>0</v>
      </c>
      <c r="Y20" s="179">
        <f t="shared" si="40"/>
        <v>0</v>
      </c>
      <c r="Z20" s="179">
        <f t="shared" si="40"/>
        <v>0</v>
      </c>
      <c r="AA20" s="179">
        <f t="shared" si="40"/>
        <v>0</v>
      </c>
      <c r="AB20" s="179">
        <f t="shared" si="40"/>
        <v>0</v>
      </c>
      <c r="AC20" s="179">
        <f t="shared" si="40"/>
        <v>0</v>
      </c>
      <c r="AD20" s="179">
        <f t="shared" si="40"/>
        <v>0</v>
      </c>
      <c r="AE20" s="179">
        <f t="shared" si="40"/>
        <v>0</v>
      </c>
      <c r="AF20" s="176">
        <f t="shared" ref="AF20:AP20" si="41">AF21+AF22</f>
        <v>0</v>
      </c>
      <c r="AG20" s="176">
        <f t="shared" si="41"/>
        <v>0</v>
      </c>
      <c r="AH20" s="176">
        <f t="shared" si="41"/>
        <v>0</v>
      </c>
      <c r="AI20" s="176">
        <f t="shared" si="41"/>
        <v>0</v>
      </c>
      <c r="AJ20" s="176">
        <f t="shared" si="41"/>
        <v>0</v>
      </c>
      <c r="AK20" s="176">
        <f t="shared" si="41"/>
        <v>0</v>
      </c>
      <c r="AL20" s="177">
        <f t="shared" si="41"/>
        <v>0</v>
      </c>
      <c r="AM20" s="150">
        <f t="shared" si="41"/>
        <v>0</v>
      </c>
      <c r="AN20" s="176">
        <f t="shared" si="41"/>
        <v>0</v>
      </c>
      <c r="AO20" s="176">
        <f t="shared" si="41"/>
        <v>0</v>
      </c>
      <c r="AP20" s="177">
        <f t="shared" si="41"/>
        <v>0</v>
      </c>
      <c r="AQ20" s="176">
        <f t="shared" ref="AQ20:AT20" si="42">AQ21+AQ22</f>
        <v>0</v>
      </c>
      <c r="AR20" s="176">
        <f t="shared" si="42"/>
        <v>0</v>
      </c>
      <c r="AS20" s="176">
        <f t="shared" si="42"/>
        <v>0</v>
      </c>
      <c r="AT20" s="177">
        <f t="shared" si="42"/>
        <v>0</v>
      </c>
      <c r="AU20" s="178">
        <f t="shared" ref="AU20" si="43">AU21+AU22</f>
        <v>0</v>
      </c>
      <c r="AW20" s="242" t="s">
        <v>32</v>
      </c>
      <c r="AX20" s="102" t="s">
        <v>323</v>
      </c>
      <c r="AY20" s="241">
        <f t="shared" si="17"/>
        <v>0</v>
      </c>
      <c r="AZ20" s="241">
        <f t="shared" si="18"/>
        <v>0</v>
      </c>
      <c r="BA20" s="241">
        <f t="shared" si="19"/>
        <v>0</v>
      </c>
      <c r="BB20" s="241">
        <f t="shared" si="20"/>
        <v>0</v>
      </c>
      <c r="BC20" s="241">
        <f t="shared" si="21"/>
        <v>0</v>
      </c>
      <c r="BD20" s="241">
        <f t="shared" si="22"/>
        <v>0</v>
      </c>
      <c r="BE20" s="241">
        <f t="shared" si="23"/>
        <v>0</v>
      </c>
      <c r="BF20" s="241">
        <f t="shared" si="24"/>
        <v>0</v>
      </c>
      <c r="BG20" s="241">
        <f t="shared" si="25"/>
        <v>0</v>
      </c>
      <c r="BH20" s="282">
        <f t="shared" si="26"/>
        <v>0</v>
      </c>
      <c r="BI20" s="301">
        <f t="shared" si="27"/>
        <v>0</v>
      </c>
    </row>
    <row r="21" spans="1:61" x14ac:dyDescent="0.25">
      <c r="A21" s="118" t="s">
        <v>33</v>
      </c>
      <c r="B21" s="101" t="s">
        <v>324</v>
      </c>
      <c r="C21" s="179">
        <v>0</v>
      </c>
      <c r="D21" s="179">
        <v>0</v>
      </c>
      <c r="E21" s="179">
        <v>0</v>
      </c>
      <c r="F21" s="179">
        <v>0</v>
      </c>
      <c r="G21" s="179">
        <v>0</v>
      </c>
      <c r="H21" s="179">
        <v>0</v>
      </c>
      <c r="I21" s="179">
        <v>0</v>
      </c>
      <c r="J21" s="179">
        <v>0</v>
      </c>
      <c r="K21" s="179">
        <v>0</v>
      </c>
      <c r="L21" s="179">
        <v>0</v>
      </c>
      <c r="M21" s="179">
        <v>0</v>
      </c>
      <c r="N21" s="179">
        <v>0</v>
      </c>
      <c r="O21" s="179">
        <v>0</v>
      </c>
      <c r="P21" s="179">
        <v>0</v>
      </c>
      <c r="Q21" s="179">
        <v>0</v>
      </c>
      <c r="R21" s="179">
        <v>0</v>
      </c>
      <c r="S21" s="179">
        <v>0</v>
      </c>
      <c r="T21" s="179">
        <v>0</v>
      </c>
      <c r="U21" s="179">
        <v>0</v>
      </c>
      <c r="V21" s="179">
        <v>0</v>
      </c>
      <c r="W21" s="179">
        <v>0</v>
      </c>
      <c r="X21" s="179">
        <v>0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6">
        <v>0</v>
      </c>
      <c r="AF21" s="176">
        <v>0</v>
      </c>
      <c r="AG21" s="176">
        <v>0</v>
      </c>
      <c r="AH21" s="176">
        <v>0</v>
      </c>
      <c r="AI21" s="176">
        <v>0</v>
      </c>
      <c r="AJ21" s="176">
        <v>0</v>
      </c>
      <c r="AK21" s="176">
        <v>0</v>
      </c>
      <c r="AL21" s="177">
        <v>0</v>
      </c>
      <c r="AM21" s="150">
        <v>0</v>
      </c>
      <c r="AN21" s="176">
        <v>0</v>
      </c>
      <c r="AO21" s="176">
        <v>0</v>
      </c>
      <c r="AP21" s="177">
        <v>0</v>
      </c>
      <c r="AQ21" s="176">
        <v>0</v>
      </c>
      <c r="AR21" s="176">
        <v>0</v>
      </c>
      <c r="AS21" s="176">
        <v>0</v>
      </c>
      <c r="AT21" s="177">
        <v>0</v>
      </c>
      <c r="AU21" s="178">
        <v>0</v>
      </c>
      <c r="AW21" s="242" t="s">
        <v>33</v>
      </c>
      <c r="AX21" s="102" t="s">
        <v>324</v>
      </c>
      <c r="AY21" s="241">
        <f t="shared" si="17"/>
        <v>0</v>
      </c>
      <c r="AZ21" s="241">
        <f t="shared" si="18"/>
        <v>0</v>
      </c>
      <c r="BA21" s="241">
        <f t="shared" si="19"/>
        <v>0</v>
      </c>
      <c r="BB21" s="241">
        <f t="shared" si="20"/>
        <v>0</v>
      </c>
      <c r="BC21" s="241">
        <f t="shared" si="21"/>
        <v>0</v>
      </c>
      <c r="BD21" s="241">
        <f t="shared" si="22"/>
        <v>0</v>
      </c>
      <c r="BE21" s="241">
        <f t="shared" si="23"/>
        <v>0</v>
      </c>
      <c r="BF21" s="241">
        <f t="shared" si="24"/>
        <v>0</v>
      </c>
      <c r="BG21" s="241">
        <f t="shared" si="25"/>
        <v>0</v>
      </c>
      <c r="BH21" s="282">
        <f t="shared" si="26"/>
        <v>0</v>
      </c>
      <c r="BI21" s="301">
        <f t="shared" si="27"/>
        <v>0</v>
      </c>
    </row>
    <row r="22" spans="1:61" x14ac:dyDescent="0.25">
      <c r="A22" s="118" t="s">
        <v>34</v>
      </c>
      <c r="B22" s="101" t="s">
        <v>268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  <c r="N22" s="179">
        <v>0</v>
      </c>
      <c r="O22" s="179"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0</v>
      </c>
      <c r="Y22" s="179">
        <v>0</v>
      </c>
      <c r="Z22" s="179">
        <v>0</v>
      </c>
      <c r="AA22" s="179">
        <v>0</v>
      </c>
      <c r="AB22" s="179">
        <v>0</v>
      </c>
      <c r="AC22" s="179">
        <v>0</v>
      </c>
      <c r="AD22" s="179">
        <v>0</v>
      </c>
      <c r="AE22" s="176">
        <v>0</v>
      </c>
      <c r="AF22" s="176">
        <v>0</v>
      </c>
      <c r="AG22" s="176">
        <v>0</v>
      </c>
      <c r="AH22" s="176">
        <v>0</v>
      </c>
      <c r="AI22" s="176">
        <v>0</v>
      </c>
      <c r="AJ22" s="176">
        <v>0</v>
      </c>
      <c r="AK22" s="176">
        <v>0</v>
      </c>
      <c r="AL22" s="177">
        <v>0</v>
      </c>
      <c r="AM22" s="150">
        <v>0</v>
      </c>
      <c r="AN22" s="176">
        <v>0</v>
      </c>
      <c r="AO22" s="176">
        <v>0</v>
      </c>
      <c r="AP22" s="177">
        <v>0</v>
      </c>
      <c r="AQ22" s="176">
        <v>0</v>
      </c>
      <c r="AR22" s="176">
        <v>0</v>
      </c>
      <c r="AS22" s="176">
        <v>0</v>
      </c>
      <c r="AT22" s="177">
        <v>0</v>
      </c>
      <c r="AU22" s="178">
        <v>0</v>
      </c>
      <c r="AW22" s="242" t="s">
        <v>34</v>
      </c>
      <c r="AX22" s="102" t="s">
        <v>268</v>
      </c>
      <c r="AY22" s="241">
        <f t="shared" si="17"/>
        <v>0</v>
      </c>
      <c r="AZ22" s="241">
        <f t="shared" si="18"/>
        <v>0</v>
      </c>
      <c r="BA22" s="241">
        <f t="shared" si="19"/>
        <v>0</v>
      </c>
      <c r="BB22" s="241">
        <f t="shared" si="20"/>
        <v>0</v>
      </c>
      <c r="BC22" s="241">
        <f t="shared" si="21"/>
        <v>0</v>
      </c>
      <c r="BD22" s="241">
        <f t="shared" si="22"/>
        <v>0</v>
      </c>
      <c r="BE22" s="241">
        <f t="shared" si="23"/>
        <v>0</v>
      </c>
      <c r="BF22" s="241">
        <f t="shared" si="24"/>
        <v>0</v>
      </c>
      <c r="BG22" s="241">
        <f t="shared" si="25"/>
        <v>0</v>
      </c>
      <c r="BH22" s="282">
        <f t="shared" si="26"/>
        <v>0</v>
      </c>
      <c r="BI22" s="301">
        <f t="shared" si="27"/>
        <v>0</v>
      </c>
    </row>
    <row r="23" spans="1:61" x14ac:dyDescent="0.25">
      <c r="A23" s="118" t="s">
        <v>35</v>
      </c>
      <c r="B23" s="101" t="s">
        <v>325</v>
      </c>
      <c r="C23" s="179">
        <f>C24+C25</f>
        <v>9594</v>
      </c>
      <c r="D23" s="179">
        <f t="shared" ref="D23:AD23" si="44">D24+D25</f>
        <v>4607.4949999999999</v>
      </c>
      <c r="E23" s="179">
        <f t="shared" si="44"/>
        <v>3843.7850000000003</v>
      </c>
      <c r="F23" s="179">
        <f t="shared" si="44"/>
        <v>487.17399999999998</v>
      </c>
      <c r="G23" s="179">
        <f t="shared" si="44"/>
        <v>6734.0479999999998</v>
      </c>
      <c r="H23" s="179">
        <f t="shared" si="44"/>
        <v>4331.7800000000007</v>
      </c>
      <c r="I23" s="179">
        <f t="shared" si="44"/>
        <v>16344.829999999998</v>
      </c>
      <c r="J23" s="179">
        <f t="shared" si="44"/>
        <v>1451</v>
      </c>
      <c r="K23" s="179">
        <f t="shared" si="44"/>
        <v>3628.33</v>
      </c>
      <c r="L23" s="179">
        <f t="shared" si="44"/>
        <v>16651.96</v>
      </c>
      <c r="M23" s="179">
        <f t="shared" si="44"/>
        <v>5462.8600000000006</v>
      </c>
      <c r="N23" s="179">
        <f t="shared" si="44"/>
        <v>1227.539</v>
      </c>
      <c r="O23" s="179">
        <f t="shared" si="44"/>
        <v>2099</v>
      </c>
      <c r="P23" s="179">
        <f t="shared" si="44"/>
        <v>13205</v>
      </c>
      <c r="Q23" s="179">
        <f t="shared" si="44"/>
        <v>6438</v>
      </c>
      <c r="R23" s="179">
        <f t="shared" si="44"/>
        <v>321.83100000000002</v>
      </c>
      <c r="S23" s="179">
        <f t="shared" si="44"/>
        <v>4748.4830000000002</v>
      </c>
      <c r="T23" s="179">
        <f t="shared" si="44"/>
        <v>5967</v>
      </c>
      <c r="U23" s="179">
        <f t="shared" si="44"/>
        <v>13926</v>
      </c>
      <c r="V23" s="179">
        <f t="shared" si="44"/>
        <v>456.64</v>
      </c>
      <c r="W23" s="179">
        <f t="shared" si="44"/>
        <v>2343.7999999999997</v>
      </c>
      <c r="X23" s="179">
        <f t="shared" si="44"/>
        <v>13588</v>
      </c>
      <c r="Y23" s="179">
        <f t="shared" si="44"/>
        <v>13460.9</v>
      </c>
      <c r="Z23" s="179">
        <f t="shared" si="44"/>
        <v>3060.6</v>
      </c>
      <c r="AA23" s="179">
        <f t="shared" si="44"/>
        <v>7239.1</v>
      </c>
      <c r="AB23" s="179">
        <f t="shared" si="44"/>
        <v>5380.5</v>
      </c>
      <c r="AC23" s="179">
        <f t="shared" si="44"/>
        <v>26460.1</v>
      </c>
      <c r="AD23" s="179">
        <f t="shared" si="44"/>
        <v>0</v>
      </c>
      <c r="AE23" s="176">
        <f>AE24+AE25</f>
        <v>2788.6</v>
      </c>
      <c r="AF23" s="176">
        <f t="shared" ref="AF23:AK23" si="45">AF24+AF25</f>
        <v>9879.1</v>
      </c>
      <c r="AG23" s="176">
        <f t="shared" si="45"/>
        <v>15395</v>
      </c>
      <c r="AH23" s="176">
        <f t="shared" si="45"/>
        <v>8329.6999999999989</v>
      </c>
      <c r="AI23" s="176">
        <f t="shared" si="45"/>
        <v>8844.2999999999993</v>
      </c>
      <c r="AJ23" s="176">
        <f t="shared" si="45"/>
        <v>891.8</v>
      </c>
      <c r="AK23" s="176">
        <f t="shared" si="45"/>
        <v>19245</v>
      </c>
      <c r="AL23" s="177">
        <f>AL24+AL25</f>
        <v>9948</v>
      </c>
      <c r="AM23" s="150">
        <f t="shared" ref="AM23:AO23" si="46">AM24+AM25</f>
        <v>2191.1</v>
      </c>
      <c r="AN23" s="176">
        <f t="shared" si="46"/>
        <v>2927.25</v>
      </c>
      <c r="AO23" s="176">
        <f t="shared" si="46"/>
        <v>37823</v>
      </c>
      <c r="AP23" s="177">
        <f>AP24+AP25</f>
        <v>0</v>
      </c>
      <c r="AQ23" s="176">
        <f t="shared" ref="AQ23:AS23" si="47">AQ24+AQ25</f>
        <v>17.5</v>
      </c>
      <c r="AR23" s="176">
        <f t="shared" si="47"/>
        <v>13699.199999999999</v>
      </c>
      <c r="AS23" s="176">
        <f t="shared" si="47"/>
        <v>23871.9</v>
      </c>
      <c r="AT23" s="177">
        <f>AT24+AT25</f>
        <v>10941.8</v>
      </c>
      <c r="AU23" s="178">
        <f>AU24+AU25</f>
        <v>11624</v>
      </c>
      <c r="AW23" s="242" t="s">
        <v>35</v>
      </c>
      <c r="AX23" s="102" t="s">
        <v>325</v>
      </c>
      <c r="AY23" s="241">
        <f t="shared" si="17"/>
        <v>18532.453999999998</v>
      </c>
      <c r="AZ23" s="241">
        <f t="shared" si="18"/>
        <v>28861.657999999999</v>
      </c>
      <c r="BA23" s="241">
        <f t="shared" si="19"/>
        <v>26970.689000000002</v>
      </c>
      <c r="BB23" s="241">
        <f t="shared" si="20"/>
        <v>22063.830999999998</v>
      </c>
      <c r="BC23" s="241">
        <f t="shared" si="21"/>
        <v>25098.123</v>
      </c>
      <c r="BD23" s="241">
        <f t="shared" si="22"/>
        <v>32453.299999999996</v>
      </c>
      <c r="BE23" s="241">
        <f t="shared" si="23"/>
        <v>39079.699999999997</v>
      </c>
      <c r="BF23" s="241">
        <f t="shared" si="24"/>
        <v>36392.400000000001</v>
      </c>
      <c r="BG23" s="241">
        <f t="shared" si="25"/>
        <v>38929.1</v>
      </c>
      <c r="BH23" s="282">
        <f t="shared" si="26"/>
        <v>42941.35</v>
      </c>
      <c r="BI23" s="257">
        <f t="shared" si="27"/>
        <v>48530.399999999994</v>
      </c>
    </row>
    <row r="24" spans="1:61" x14ac:dyDescent="0.25">
      <c r="A24" s="118" t="s">
        <v>36</v>
      </c>
      <c r="B24" s="101" t="s">
        <v>267</v>
      </c>
      <c r="C24" s="179">
        <v>9594</v>
      </c>
      <c r="D24" s="179">
        <v>4607.4949999999999</v>
      </c>
      <c r="E24" s="179">
        <v>3843.7850000000003</v>
      </c>
      <c r="F24" s="179">
        <v>487.17399999999998</v>
      </c>
      <c r="G24" s="179">
        <v>6734.0479999999998</v>
      </c>
      <c r="H24" s="179">
        <v>4331.7800000000007</v>
      </c>
      <c r="I24" s="179">
        <v>16344.829999999998</v>
      </c>
      <c r="J24" s="179">
        <v>1451</v>
      </c>
      <c r="K24" s="179">
        <v>3628.33</v>
      </c>
      <c r="L24" s="179">
        <v>16651.96</v>
      </c>
      <c r="M24" s="179">
        <v>5462.8600000000006</v>
      </c>
      <c r="N24" s="179">
        <v>1227.539</v>
      </c>
      <c r="O24" s="179">
        <v>2099</v>
      </c>
      <c r="P24" s="179">
        <v>13205</v>
      </c>
      <c r="Q24" s="179">
        <v>6438</v>
      </c>
      <c r="R24" s="179">
        <v>321.83100000000002</v>
      </c>
      <c r="S24" s="179">
        <v>4748.4830000000002</v>
      </c>
      <c r="T24" s="179">
        <v>5967</v>
      </c>
      <c r="U24" s="179">
        <v>13926</v>
      </c>
      <c r="V24" s="179">
        <v>456.64</v>
      </c>
      <c r="W24" s="179">
        <v>2343.7999999999997</v>
      </c>
      <c r="X24" s="179">
        <v>13588</v>
      </c>
      <c r="Y24" s="179">
        <v>13460.9</v>
      </c>
      <c r="Z24" s="179">
        <v>3060.6</v>
      </c>
      <c r="AA24" s="179">
        <v>7239.1</v>
      </c>
      <c r="AB24" s="179">
        <v>5380.5</v>
      </c>
      <c r="AC24" s="179">
        <v>26460.1</v>
      </c>
      <c r="AD24" s="179">
        <v>0</v>
      </c>
      <c r="AE24" s="176">
        <v>2788.6</v>
      </c>
      <c r="AF24" s="176">
        <v>9879.1</v>
      </c>
      <c r="AG24" s="176">
        <v>15395</v>
      </c>
      <c r="AH24" s="176">
        <v>8329.6999999999989</v>
      </c>
      <c r="AI24" s="176">
        <v>8844.2999999999993</v>
      </c>
      <c r="AJ24" s="176">
        <v>891.8</v>
      </c>
      <c r="AK24" s="176">
        <v>19245</v>
      </c>
      <c r="AL24" s="177">
        <v>9948</v>
      </c>
      <c r="AM24" s="150">
        <v>2191.1</v>
      </c>
      <c r="AN24" s="176">
        <v>2927.25</v>
      </c>
      <c r="AO24" s="176">
        <v>37823</v>
      </c>
      <c r="AP24" s="177">
        <v>0</v>
      </c>
      <c r="AQ24" s="176">
        <v>17.5</v>
      </c>
      <c r="AR24" s="176">
        <v>13699.199999999999</v>
      </c>
      <c r="AS24" s="176">
        <v>23871.9</v>
      </c>
      <c r="AT24" s="177">
        <v>10941.8</v>
      </c>
      <c r="AU24" s="178">
        <v>11624</v>
      </c>
      <c r="AW24" s="242" t="s">
        <v>36</v>
      </c>
      <c r="AX24" s="102" t="s">
        <v>267</v>
      </c>
      <c r="AY24" s="241">
        <f t="shared" si="17"/>
        <v>18532.453999999998</v>
      </c>
      <c r="AZ24" s="241">
        <f t="shared" si="18"/>
        <v>28861.657999999999</v>
      </c>
      <c r="BA24" s="241">
        <f t="shared" si="19"/>
        <v>26970.689000000002</v>
      </c>
      <c r="BB24" s="241">
        <f t="shared" si="20"/>
        <v>22063.830999999998</v>
      </c>
      <c r="BC24" s="241">
        <f t="shared" si="21"/>
        <v>25098.123</v>
      </c>
      <c r="BD24" s="241">
        <f t="shared" si="22"/>
        <v>32453.299999999996</v>
      </c>
      <c r="BE24" s="241">
        <f t="shared" si="23"/>
        <v>39079.699999999997</v>
      </c>
      <c r="BF24" s="241">
        <f t="shared" si="24"/>
        <v>36392.400000000001</v>
      </c>
      <c r="BG24" s="241">
        <f t="shared" si="25"/>
        <v>38929.1</v>
      </c>
      <c r="BH24" s="282">
        <f t="shared" si="26"/>
        <v>42941.35</v>
      </c>
      <c r="BI24" s="257">
        <f t="shared" si="27"/>
        <v>48530.399999999994</v>
      </c>
    </row>
    <row r="25" spans="1:61" x14ac:dyDescent="0.25">
      <c r="A25" s="118" t="s">
        <v>37</v>
      </c>
      <c r="B25" s="101" t="s">
        <v>326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  <c r="H25" s="179">
        <v>0</v>
      </c>
      <c r="I25" s="179">
        <v>0</v>
      </c>
      <c r="J25" s="179">
        <v>0</v>
      </c>
      <c r="K25" s="179">
        <v>0</v>
      </c>
      <c r="L25" s="179">
        <v>0</v>
      </c>
      <c r="M25" s="179">
        <v>0</v>
      </c>
      <c r="N25" s="179">
        <v>0</v>
      </c>
      <c r="O25" s="179">
        <v>0</v>
      </c>
      <c r="P25" s="179">
        <v>0</v>
      </c>
      <c r="Q25" s="179">
        <v>0</v>
      </c>
      <c r="R25" s="179">
        <v>0</v>
      </c>
      <c r="S25" s="179">
        <v>0</v>
      </c>
      <c r="T25" s="179">
        <v>0</v>
      </c>
      <c r="U25" s="179">
        <v>0</v>
      </c>
      <c r="V25" s="179">
        <v>0</v>
      </c>
      <c r="W25" s="179">
        <v>0</v>
      </c>
      <c r="X25" s="179">
        <v>0</v>
      </c>
      <c r="Y25" s="179">
        <v>0</v>
      </c>
      <c r="Z25" s="179">
        <v>0</v>
      </c>
      <c r="AA25" s="179">
        <v>0</v>
      </c>
      <c r="AB25" s="179">
        <v>0</v>
      </c>
      <c r="AC25" s="179">
        <v>0</v>
      </c>
      <c r="AD25" s="179">
        <v>0</v>
      </c>
      <c r="AE25" s="176">
        <v>0</v>
      </c>
      <c r="AF25" s="176">
        <v>0</v>
      </c>
      <c r="AG25" s="176">
        <v>0</v>
      </c>
      <c r="AH25" s="176">
        <v>0</v>
      </c>
      <c r="AI25" s="176">
        <v>0</v>
      </c>
      <c r="AJ25" s="176">
        <v>0</v>
      </c>
      <c r="AK25" s="176">
        <v>0</v>
      </c>
      <c r="AL25" s="177">
        <v>0</v>
      </c>
      <c r="AM25" s="150">
        <v>0</v>
      </c>
      <c r="AN25" s="176">
        <v>0</v>
      </c>
      <c r="AO25" s="176">
        <v>0</v>
      </c>
      <c r="AP25" s="177">
        <v>0</v>
      </c>
      <c r="AQ25" s="176">
        <v>0</v>
      </c>
      <c r="AR25" s="176">
        <v>0</v>
      </c>
      <c r="AS25" s="176">
        <v>0</v>
      </c>
      <c r="AT25" s="177">
        <v>0</v>
      </c>
      <c r="AU25" s="178">
        <v>0</v>
      </c>
      <c r="AW25" s="242" t="s">
        <v>37</v>
      </c>
      <c r="AX25" s="102" t="s">
        <v>326</v>
      </c>
      <c r="AY25" s="241">
        <f t="shared" si="17"/>
        <v>0</v>
      </c>
      <c r="AZ25" s="241">
        <f t="shared" si="18"/>
        <v>0</v>
      </c>
      <c r="BA25" s="241">
        <f t="shared" si="19"/>
        <v>0</v>
      </c>
      <c r="BB25" s="241">
        <f t="shared" si="20"/>
        <v>0</v>
      </c>
      <c r="BC25" s="241">
        <f t="shared" si="21"/>
        <v>0</v>
      </c>
      <c r="BD25" s="241">
        <f t="shared" si="22"/>
        <v>0</v>
      </c>
      <c r="BE25" s="241">
        <f t="shared" si="23"/>
        <v>0</v>
      </c>
      <c r="BF25" s="241">
        <f t="shared" si="24"/>
        <v>0</v>
      </c>
      <c r="BG25" s="241">
        <f t="shared" si="25"/>
        <v>0</v>
      </c>
      <c r="BH25" s="282">
        <f t="shared" si="26"/>
        <v>0</v>
      </c>
      <c r="BI25" s="301">
        <f t="shared" si="27"/>
        <v>0</v>
      </c>
    </row>
    <row r="26" spans="1:61" x14ac:dyDescent="0.25">
      <c r="A26" s="118" t="s">
        <v>38</v>
      </c>
      <c r="B26" s="101" t="s">
        <v>290</v>
      </c>
      <c r="C26" s="179">
        <f>C27+C28</f>
        <v>0</v>
      </c>
      <c r="D26" s="179">
        <f t="shared" ref="D26:U26" si="48">D27+D28</f>
        <v>0</v>
      </c>
      <c r="E26" s="179">
        <f t="shared" si="48"/>
        <v>0</v>
      </c>
      <c r="F26" s="179">
        <f t="shared" si="48"/>
        <v>0</v>
      </c>
      <c r="G26" s="179">
        <f t="shared" si="48"/>
        <v>0</v>
      </c>
      <c r="H26" s="179">
        <f t="shared" si="48"/>
        <v>0</v>
      </c>
      <c r="I26" s="179">
        <f t="shared" si="48"/>
        <v>0</v>
      </c>
      <c r="J26" s="179">
        <f t="shared" si="48"/>
        <v>0</v>
      </c>
      <c r="K26" s="179">
        <f t="shared" si="48"/>
        <v>0</v>
      </c>
      <c r="L26" s="179">
        <f t="shared" si="48"/>
        <v>0</v>
      </c>
      <c r="M26" s="179">
        <f t="shared" si="48"/>
        <v>0</v>
      </c>
      <c r="N26" s="179">
        <f t="shared" si="48"/>
        <v>0</v>
      </c>
      <c r="O26" s="179">
        <f t="shared" si="48"/>
        <v>0</v>
      </c>
      <c r="P26" s="179">
        <f t="shared" si="48"/>
        <v>0</v>
      </c>
      <c r="Q26" s="179">
        <f t="shared" si="48"/>
        <v>0</v>
      </c>
      <c r="R26" s="179">
        <f t="shared" si="48"/>
        <v>0</v>
      </c>
      <c r="S26" s="179">
        <f t="shared" si="48"/>
        <v>0</v>
      </c>
      <c r="T26" s="179">
        <f t="shared" si="48"/>
        <v>0</v>
      </c>
      <c r="U26" s="179">
        <f t="shared" si="48"/>
        <v>0</v>
      </c>
      <c r="V26" s="179">
        <f t="shared" ref="V26" si="49">V27+V28</f>
        <v>0</v>
      </c>
      <c r="W26" s="179">
        <f t="shared" ref="W26" si="50">W27+W28</f>
        <v>0</v>
      </c>
      <c r="X26" s="179">
        <f t="shared" ref="X26" si="51">X27+X28</f>
        <v>0</v>
      </c>
      <c r="Y26" s="179">
        <f t="shared" ref="Y26" si="52">Y27+Y28</f>
        <v>0</v>
      </c>
      <c r="Z26" s="179">
        <f t="shared" ref="Z26" si="53">Z27+Z28</f>
        <v>0</v>
      </c>
      <c r="AA26" s="179">
        <f t="shared" ref="AA26" si="54">AA27+AA28</f>
        <v>0</v>
      </c>
      <c r="AB26" s="179">
        <f t="shared" ref="AB26" si="55">AB27+AB28</f>
        <v>0</v>
      </c>
      <c r="AC26" s="179">
        <f t="shared" ref="AC26" si="56">AC27+AC28</f>
        <v>0</v>
      </c>
      <c r="AD26" s="179">
        <f t="shared" ref="AD26" si="57">AD27+AD28</f>
        <v>0</v>
      </c>
      <c r="AE26" s="176">
        <f>AE27+AE28</f>
        <v>0</v>
      </c>
      <c r="AF26" s="176">
        <f t="shared" ref="AF26:AP26" si="58">AF27+AF28</f>
        <v>0</v>
      </c>
      <c r="AG26" s="176">
        <f t="shared" si="58"/>
        <v>0</v>
      </c>
      <c r="AH26" s="176">
        <f t="shared" si="58"/>
        <v>0</v>
      </c>
      <c r="AI26" s="176">
        <f t="shared" si="58"/>
        <v>0</v>
      </c>
      <c r="AJ26" s="176">
        <f t="shared" si="58"/>
        <v>0</v>
      </c>
      <c r="AK26" s="176">
        <f t="shared" si="58"/>
        <v>0</v>
      </c>
      <c r="AL26" s="177">
        <f t="shared" si="58"/>
        <v>0</v>
      </c>
      <c r="AM26" s="150">
        <f t="shared" si="58"/>
        <v>0</v>
      </c>
      <c r="AN26" s="176">
        <f t="shared" si="58"/>
        <v>0</v>
      </c>
      <c r="AO26" s="176">
        <f t="shared" si="58"/>
        <v>0</v>
      </c>
      <c r="AP26" s="177">
        <f t="shared" si="58"/>
        <v>0</v>
      </c>
      <c r="AQ26" s="176">
        <f t="shared" ref="AQ26:AT26" si="59">AQ27+AQ28</f>
        <v>0</v>
      </c>
      <c r="AR26" s="176">
        <f t="shared" si="59"/>
        <v>0</v>
      </c>
      <c r="AS26" s="176">
        <f t="shared" si="59"/>
        <v>0</v>
      </c>
      <c r="AT26" s="177">
        <f t="shared" si="59"/>
        <v>0</v>
      </c>
      <c r="AU26" s="178">
        <f t="shared" ref="AU26" si="60">AU27+AU28</f>
        <v>0</v>
      </c>
      <c r="AW26" s="242" t="s">
        <v>38</v>
      </c>
      <c r="AX26" s="102" t="s">
        <v>290</v>
      </c>
      <c r="AY26" s="241">
        <f t="shared" si="17"/>
        <v>0</v>
      </c>
      <c r="AZ26" s="241">
        <f t="shared" si="18"/>
        <v>0</v>
      </c>
      <c r="BA26" s="241">
        <f t="shared" si="19"/>
        <v>0</v>
      </c>
      <c r="BB26" s="241">
        <f t="shared" si="20"/>
        <v>0</v>
      </c>
      <c r="BC26" s="241">
        <f t="shared" si="21"/>
        <v>0</v>
      </c>
      <c r="BD26" s="241">
        <f t="shared" si="22"/>
        <v>0</v>
      </c>
      <c r="BE26" s="241">
        <f t="shared" si="23"/>
        <v>0</v>
      </c>
      <c r="BF26" s="241">
        <f t="shared" si="24"/>
        <v>0</v>
      </c>
      <c r="BG26" s="241">
        <f t="shared" si="25"/>
        <v>0</v>
      </c>
      <c r="BH26" s="282">
        <f t="shared" si="26"/>
        <v>0</v>
      </c>
      <c r="BI26" s="301">
        <f t="shared" si="27"/>
        <v>0</v>
      </c>
    </row>
    <row r="27" spans="1:61" x14ac:dyDescent="0.25">
      <c r="A27" s="118" t="s">
        <v>39</v>
      </c>
      <c r="B27" s="101" t="s">
        <v>267</v>
      </c>
      <c r="C27" s="179">
        <v>0</v>
      </c>
      <c r="D27" s="179">
        <v>0</v>
      </c>
      <c r="E27" s="179">
        <v>0</v>
      </c>
      <c r="F27" s="179">
        <v>0</v>
      </c>
      <c r="G27" s="179">
        <v>0</v>
      </c>
      <c r="H27" s="179">
        <v>0</v>
      </c>
      <c r="I27" s="179">
        <v>0</v>
      </c>
      <c r="J27" s="179">
        <v>0</v>
      </c>
      <c r="K27" s="179">
        <v>0</v>
      </c>
      <c r="L27" s="179">
        <v>0</v>
      </c>
      <c r="M27" s="179">
        <v>0</v>
      </c>
      <c r="N27" s="179">
        <v>0</v>
      </c>
      <c r="O27" s="179">
        <v>0</v>
      </c>
      <c r="P27" s="179">
        <v>0</v>
      </c>
      <c r="Q27" s="179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7">
        <v>0</v>
      </c>
      <c r="AM27" s="150">
        <v>0</v>
      </c>
      <c r="AN27" s="176">
        <v>0</v>
      </c>
      <c r="AO27" s="176">
        <v>0</v>
      </c>
      <c r="AP27" s="177">
        <v>0</v>
      </c>
      <c r="AQ27" s="176">
        <v>0</v>
      </c>
      <c r="AR27" s="176">
        <v>0</v>
      </c>
      <c r="AS27" s="176">
        <v>0</v>
      </c>
      <c r="AT27" s="177">
        <v>0</v>
      </c>
      <c r="AU27" s="178">
        <v>0</v>
      </c>
      <c r="AW27" s="242" t="s">
        <v>39</v>
      </c>
      <c r="AX27" s="102" t="s">
        <v>267</v>
      </c>
      <c r="AY27" s="241">
        <f t="shared" si="17"/>
        <v>0</v>
      </c>
      <c r="AZ27" s="241">
        <f t="shared" si="18"/>
        <v>0</v>
      </c>
      <c r="BA27" s="241">
        <f t="shared" si="19"/>
        <v>0</v>
      </c>
      <c r="BB27" s="241">
        <f t="shared" si="20"/>
        <v>0</v>
      </c>
      <c r="BC27" s="241">
        <f t="shared" si="21"/>
        <v>0</v>
      </c>
      <c r="BD27" s="241">
        <f t="shared" si="22"/>
        <v>0</v>
      </c>
      <c r="BE27" s="241">
        <f t="shared" si="23"/>
        <v>0</v>
      </c>
      <c r="BF27" s="241">
        <f t="shared" si="24"/>
        <v>0</v>
      </c>
      <c r="BG27" s="241">
        <f t="shared" si="25"/>
        <v>0</v>
      </c>
      <c r="BH27" s="282">
        <f t="shared" si="26"/>
        <v>0</v>
      </c>
      <c r="BI27" s="301">
        <f t="shared" si="27"/>
        <v>0</v>
      </c>
    </row>
    <row r="28" spans="1:61" x14ac:dyDescent="0.25">
      <c r="A28" s="118" t="s">
        <v>40</v>
      </c>
      <c r="B28" s="101" t="s">
        <v>268</v>
      </c>
      <c r="C28" s="179">
        <v>0</v>
      </c>
      <c r="D28" s="179">
        <v>0</v>
      </c>
      <c r="E28" s="179">
        <v>0</v>
      </c>
      <c r="F28" s="179">
        <v>0</v>
      </c>
      <c r="G28" s="179">
        <v>0</v>
      </c>
      <c r="H28" s="179">
        <v>0</v>
      </c>
      <c r="I28" s="179">
        <v>0</v>
      </c>
      <c r="J28" s="179">
        <v>0</v>
      </c>
      <c r="K28" s="179">
        <v>0</v>
      </c>
      <c r="L28" s="179">
        <v>0</v>
      </c>
      <c r="M28" s="179">
        <v>0</v>
      </c>
      <c r="N28" s="179">
        <v>0</v>
      </c>
      <c r="O28" s="179">
        <v>0</v>
      </c>
      <c r="P28" s="179">
        <v>0</v>
      </c>
      <c r="Q28" s="179">
        <v>0</v>
      </c>
      <c r="R28" s="179">
        <v>0</v>
      </c>
      <c r="S28" s="179">
        <v>0</v>
      </c>
      <c r="T28" s="179">
        <v>0</v>
      </c>
      <c r="U28" s="179">
        <v>0</v>
      </c>
      <c r="V28" s="179">
        <v>0</v>
      </c>
      <c r="W28" s="179">
        <v>0</v>
      </c>
      <c r="X28" s="179">
        <v>0</v>
      </c>
      <c r="Y28" s="179">
        <v>0</v>
      </c>
      <c r="Z28" s="179">
        <v>0</v>
      </c>
      <c r="AA28" s="179">
        <v>0</v>
      </c>
      <c r="AB28" s="179">
        <v>0</v>
      </c>
      <c r="AC28" s="179">
        <v>0</v>
      </c>
      <c r="AD28" s="179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0</v>
      </c>
      <c r="AJ28" s="176">
        <v>0</v>
      </c>
      <c r="AK28" s="176">
        <v>0</v>
      </c>
      <c r="AL28" s="177">
        <v>0</v>
      </c>
      <c r="AM28" s="150">
        <v>0</v>
      </c>
      <c r="AN28" s="176">
        <v>0</v>
      </c>
      <c r="AO28" s="176">
        <v>0</v>
      </c>
      <c r="AP28" s="177">
        <v>0</v>
      </c>
      <c r="AQ28" s="176">
        <v>0</v>
      </c>
      <c r="AR28" s="176">
        <v>0</v>
      </c>
      <c r="AS28" s="176">
        <v>0</v>
      </c>
      <c r="AT28" s="177">
        <v>0</v>
      </c>
      <c r="AU28" s="178">
        <v>0</v>
      </c>
      <c r="AW28" s="242" t="s">
        <v>40</v>
      </c>
      <c r="AX28" s="102" t="s">
        <v>268</v>
      </c>
      <c r="AY28" s="241">
        <f t="shared" si="17"/>
        <v>0</v>
      </c>
      <c r="AZ28" s="241">
        <f t="shared" si="18"/>
        <v>0</v>
      </c>
      <c r="BA28" s="241">
        <f t="shared" si="19"/>
        <v>0</v>
      </c>
      <c r="BB28" s="241">
        <f t="shared" si="20"/>
        <v>0</v>
      </c>
      <c r="BC28" s="241">
        <f t="shared" si="21"/>
        <v>0</v>
      </c>
      <c r="BD28" s="241">
        <f t="shared" si="22"/>
        <v>0</v>
      </c>
      <c r="BE28" s="241">
        <f t="shared" si="23"/>
        <v>0</v>
      </c>
      <c r="BF28" s="241">
        <f t="shared" si="24"/>
        <v>0</v>
      </c>
      <c r="BG28" s="241">
        <f t="shared" si="25"/>
        <v>0</v>
      </c>
      <c r="BH28" s="282">
        <f t="shared" si="26"/>
        <v>0</v>
      </c>
      <c r="BI28" s="301">
        <f t="shared" si="27"/>
        <v>0</v>
      </c>
    </row>
    <row r="29" spans="1:61" x14ac:dyDescent="0.25">
      <c r="A29" s="117" t="s">
        <v>41</v>
      </c>
      <c r="B29" s="114" t="s">
        <v>214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  <c r="T29" s="175">
        <v>0</v>
      </c>
      <c r="U29" s="175">
        <v>0</v>
      </c>
      <c r="V29" s="175">
        <v>0</v>
      </c>
      <c r="W29" s="175">
        <v>0</v>
      </c>
      <c r="X29" s="175">
        <v>0</v>
      </c>
      <c r="Y29" s="175">
        <v>0</v>
      </c>
      <c r="Z29" s="175">
        <v>0</v>
      </c>
      <c r="AA29" s="175">
        <v>0</v>
      </c>
      <c r="AB29" s="175">
        <v>0</v>
      </c>
      <c r="AC29" s="175">
        <v>0</v>
      </c>
      <c r="AD29" s="175">
        <v>0</v>
      </c>
      <c r="AE29" s="175">
        <v>0</v>
      </c>
      <c r="AF29" s="175">
        <v>0</v>
      </c>
      <c r="AG29" s="175">
        <v>0</v>
      </c>
      <c r="AH29" s="175">
        <v>0</v>
      </c>
      <c r="AI29" s="175">
        <v>0</v>
      </c>
      <c r="AJ29" s="175">
        <v>0</v>
      </c>
      <c r="AK29" s="175">
        <v>0</v>
      </c>
      <c r="AL29" s="175">
        <v>0</v>
      </c>
      <c r="AM29" s="309">
        <v>0</v>
      </c>
      <c r="AN29" s="175">
        <v>0</v>
      </c>
      <c r="AO29" s="175">
        <v>0</v>
      </c>
      <c r="AP29" s="177">
        <f t="shared" ref="AP29" si="61">SUM(AP30:AP32)</f>
        <v>0</v>
      </c>
      <c r="AQ29" s="190">
        <v>0</v>
      </c>
      <c r="AR29" s="175">
        <v>0</v>
      </c>
      <c r="AS29" s="175">
        <v>0</v>
      </c>
      <c r="AT29" s="177">
        <f t="shared" ref="AT29" si="62">SUM(AT30:AT32)</f>
        <v>0</v>
      </c>
      <c r="AU29" s="178">
        <f t="shared" ref="AU29" si="63">SUM(AU30:AU32)</f>
        <v>0</v>
      </c>
      <c r="AW29" s="240" t="s">
        <v>41</v>
      </c>
      <c r="AX29" s="127" t="s">
        <v>214</v>
      </c>
      <c r="AY29" s="249" t="s">
        <v>405</v>
      </c>
      <c r="AZ29" s="249" t="s">
        <v>405</v>
      </c>
      <c r="BA29" s="249" t="s">
        <v>405</v>
      </c>
      <c r="BB29" s="249" t="s">
        <v>405</v>
      </c>
      <c r="BC29" s="249" t="s">
        <v>405</v>
      </c>
      <c r="BD29" s="249" t="s">
        <v>405</v>
      </c>
      <c r="BE29" s="249" t="s">
        <v>405</v>
      </c>
      <c r="BF29" s="249" t="s">
        <v>405</v>
      </c>
      <c r="BG29" s="249" t="s">
        <v>405</v>
      </c>
      <c r="BH29" s="283" t="s">
        <v>405</v>
      </c>
      <c r="BI29" s="258" t="s">
        <v>405</v>
      </c>
    </row>
    <row r="30" spans="1:61" x14ac:dyDescent="0.25">
      <c r="A30" s="118" t="s">
        <v>42</v>
      </c>
      <c r="B30" s="101" t="s">
        <v>327</v>
      </c>
      <c r="C30" s="179" t="s">
        <v>405</v>
      </c>
      <c r="D30" s="179" t="s">
        <v>405</v>
      </c>
      <c r="E30" s="179" t="s">
        <v>405</v>
      </c>
      <c r="F30" s="179" t="s">
        <v>405</v>
      </c>
      <c r="G30" s="179" t="s">
        <v>405</v>
      </c>
      <c r="H30" s="179" t="s">
        <v>405</v>
      </c>
      <c r="I30" s="179" t="s">
        <v>405</v>
      </c>
      <c r="J30" s="179" t="s">
        <v>405</v>
      </c>
      <c r="K30" s="179" t="s">
        <v>405</v>
      </c>
      <c r="L30" s="179" t="s">
        <v>405</v>
      </c>
      <c r="M30" s="179" t="s">
        <v>405</v>
      </c>
      <c r="N30" s="179" t="s">
        <v>405</v>
      </c>
      <c r="O30" s="179" t="s">
        <v>405</v>
      </c>
      <c r="P30" s="179" t="s">
        <v>405</v>
      </c>
      <c r="Q30" s="179" t="s">
        <v>405</v>
      </c>
      <c r="R30" s="179" t="s">
        <v>405</v>
      </c>
      <c r="S30" s="179" t="s">
        <v>405</v>
      </c>
      <c r="T30" s="179" t="s">
        <v>405</v>
      </c>
      <c r="U30" s="179" t="s">
        <v>405</v>
      </c>
      <c r="V30" s="179" t="s">
        <v>405</v>
      </c>
      <c r="W30" s="179" t="s">
        <v>405</v>
      </c>
      <c r="X30" s="179" t="s">
        <v>405</v>
      </c>
      <c r="Y30" s="179" t="s">
        <v>405</v>
      </c>
      <c r="Z30" s="179" t="s">
        <v>405</v>
      </c>
      <c r="AA30" s="179" t="s">
        <v>405</v>
      </c>
      <c r="AB30" s="179" t="s">
        <v>405</v>
      </c>
      <c r="AC30" s="179" t="s">
        <v>405</v>
      </c>
      <c r="AD30" s="179" t="s">
        <v>405</v>
      </c>
      <c r="AE30" s="176" t="s">
        <v>405</v>
      </c>
      <c r="AF30" s="176" t="s">
        <v>405</v>
      </c>
      <c r="AG30" s="176" t="s">
        <v>405</v>
      </c>
      <c r="AH30" s="176" t="s">
        <v>405</v>
      </c>
      <c r="AI30" s="176" t="s">
        <v>405</v>
      </c>
      <c r="AJ30" s="176" t="s">
        <v>405</v>
      </c>
      <c r="AK30" s="176" t="s">
        <v>405</v>
      </c>
      <c r="AL30" s="177" t="s">
        <v>405</v>
      </c>
      <c r="AM30" s="150" t="s">
        <v>405</v>
      </c>
      <c r="AN30" s="176" t="s">
        <v>405</v>
      </c>
      <c r="AO30" s="176" t="s">
        <v>405</v>
      </c>
      <c r="AP30" s="177" t="s">
        <v>405</v>
      </c>
      <c r="AQ30" s="176" t="s">
        <v>405</v>
      </c>
      <c r="AR30" s="176" t="s">
        <v>405</v>
      </c>
      <c r="AS30" s="176" t="s">
        <v>405</v>
      </c>
      <c r="AT30" s="177" t="s">
        <v>405</v>
      </c>
      <c r="AU30" s="178" t="s">
        <v>405</v>
      </c>
      <c r="AW30" s="242" t="s">
        <v>42</v>
      </c>
      <c r="AX30" s="102" t="s">
        <v>327</v>
      </c>
      <c r="AY30" s="248" t="s">
        <v>405</v>
      </c>
      <c r="AZ30" s="248" t="s">
        <v>405</v>
      </c>
      <c r="BA30" s="248" t="s">
        <v>405</v>
      </c>
      <c r="BB30" s="248" t="s">
        <v>405</v>
      </c>
      <c r="BC30" s="248" t="s">
        <v>405</v>
      </c>
      <c r="BD30" s="248" t="s">
        <v>405</v>
      </c>
      <c r="BE30" s="248" t="s">
        <v>405</v>
      </c>
      <c r="BF30" s="248" t="s">
        <v>405</v>
      </c>
      <c r="BG30" s="248" t="s">
        <v>405</v>
      </c>
      <c r="BH30" s="284" t="s">
        <v>405</v>
      </c>
      <c r="BI30" s="259" t="s">
        <v>405</v>
      </c>
    </row>
    <row r="31" spans="1:61" x14ac:dyDescent="0.25">
      <c r="A31" s="118" t="s">
        <v>43</v>
      </c>
      <c r="B31" s="101" t="s">
        <v>328</v>
      </c>
      <c r="C31" s="179" t="s">
        <v>405</v>
      </c>
      <c r="D31" s="179" t="s">
        <v>405</v>
      </c>
      <c r="E31" s="179" t="s">
        <v>405</v>
      </c>
      <c r="F31" s="179" t="s">
        <v>405</v>
      </c>
      <c r="G31" s="179" t="s">
        <v>405</v>
      </c>
      <c r="H31" s="179" t="s">
        <v>405</v>
      </c>
      <c r="I31" s="179" t="s">
        <v>405</v>
      </c>
      <c r="J31" s="179" t="s">
        <v>405</v>
      </c>
      <c r="K31" s="179" t="s">
        <v>405</v>
      </c>
      <c r="L31" s="179" t="s">
        <v>405</v>
      </c>
      <c r="M31" s="179" t="s">
        <v>405</v>
      </c>
      <c r="N31" s="179" t="s">
        <v>405</v>
      </c>
      <c r="O31" s="179" t="s">
        <v>405</v>
      </c>
      <c r="P31" s="179" t="s">
        <v>405</v>
      </c>
      <c r="Q31" s="179" t="s">
        <v>405</v>
      </c>
      <c r="R31" s="179" t="s">
        <v>405</v>
      </c>
      <c r="S31" s="179" t="s">
        <v>405</v>
      </c>
      <c r="T31" s="179" t="s">
        <v>405</v>
      </c>
      <c r="U31" s="179" t="s">
        <v>405</v>
      </c>
      <c r="V31" s="179" t="s">
        <v>405</v>
      </c>
      <c r="W31" s="179" t="s">
        <v>405</v>
      </c>
      <c r="X31" s="179" t="s">
        <v>405</v>
      </c>
      <c r="Y31" s="179" t="s">
        <v>405</v>
      </c>
      <c r="Z31" s="179" t="s">
        <v>405</v>
      </c>
      <c r="AA31" s="179" t="s">
        <v>405</v>
      </c>
      <c r="AB31" s="179" t="s">
        <v>405</v>
      </c>
      <c r="AC31" s="179" t="s">
        <v>405</v>
      </c>
      <c r="AD31" s="179" t="s">
        <v>405</v>
      </c>
      <c r="AE31" s="176" t="s">
        <v>405</v>
      </c>
      <c r="AF31" s="176" t="s">
        <v>405</v>
      </c>
      <c r="AG31" s="176" t="s">
        <v>405</v>
      </c>
      <c r="AH31" s="176" t="s">
        <v>405</v>
      </c>
      <c r="AI31" s="176" t="s">
        <v>405</v>
      </c>
      <c r="AJ31" s="176" t="s">
        <v>405</v>
      </c>
      <c r="AK31" s="176" t="s">
        <v>405</v>
      </c>
      <c r="AL31" s="177" t="s">
        <v>405</v>
      </c>
      <c r="AM31" s="150" t="s">
        <v>405</v>
      </c>
      <c r="AN31" s="176" t="s">
        <v>405</v>
      </c>
      <c r="AO31" s="176" t="s">
        <v>405</v>
      </c>
      <c r="AP31" s="177" t="s">
        <v>405</v>
      </c>
      <c r="AQ31" s="176" t="s">
        <v>405</v>
      </c>
      <c r="AR31" s="176" t="s">
        <v>405</v>
      </c>
      <c r="AS31" s="176" t="s">
        <v>405</v>
      </c>
      <c r="AT31" s="177" t="s">
        <v>405</v>
      </c>
      <c r="AU31" s="178" t="s">
        <v>405</v>
      </c>
      <c r="AW31" s="242" t="s">
        <v>43</v>
      </c>
      <c r="AX31" s="102" t="s">
        <v>328</v>
      </c>
      <c r="AY31" s="248" t="s">
        <v>405</v>
      </c>
      <c r="AZ31" s="248" t="s">
        <v>405</v>
      </c>
      <c r="BA31" s="248" t="s">
        <v>405</v>
      </c>
      <c r="BB31" s="248" t="s">
        <v>405</v>
      </c>
      <c r="BC31" s="248" t="s">
        <v>405</v>
      </c>
      <c r="BD31" s="248" t="s">
        <v>405</v>
      </c>
      <c r="BE31" s="248" t="s">
        <v>405</v>
      </c>
      <c r="BF31" s="248" t="s">
        <v>405</v>
      </c>
      <c r="BG31" s="248" t="s">
        <v>405</v>
      </c>
      <c r="BH31" s="284" t="s">
        <v>405</v>
      </c>
      <c r="BI31" s="259" t="s">
        <v>405</v>
      </c>
    </row>
    <row r="32" spans="1:61" x14ac:dyDescent="0.25">
      <c r="A32" s="118" t="s">
        <v>44</v>
      </c>
      <c r="B32" s="101" t="s">
        <v>329</v>
      </c>
      <c r="C32" s="179" t="s">
        <v>405</v>
      </c>
      <c r="D32" s="179" t="s">
        <v>405</v>
      </c>
      <c r="E32" s="179" t="s">
        <v>405</v>
      </c>
      <c r="F32" s="179" t="s">
        <v>405</v>
      </c>
      <c r="G32" s="179" t="s">
        <v>405</v>
      </c>
      <c r="H32" s="179" t="s">
        <v>405</v>
      </c>
      <c r="I32" s="179" t="s">
        <v>405</v>
      </c>
      <c r="J32" s="179" t="s">
        <v>405</v>
      </c>
      <c r="K32" s="179" t="s">
        <v>405</v>
      </c>
      <c r="L32" s="179" t="s">
        <v>405</v>
      </c>
      <c r="M32" s="179" t="s">
        <v>405</v>
      </c>
      <c r="N32" s="179" t="s">
        <v>405</v>
      </c>
      <c r="O32" s="179" t="s">
        <v>405</v>
      </c>
      <c r="P32" s="179" t="s">
        <v>405</v>
      </c>
      <c r="Q32" s="179" t="s">
        <v>405</v>
      </c>
      <c r="R32" s="179" t="s">
        <v>405</v>
      </c>
      <c r="S32" s="179" t="s">
        <v>405</v>
      </c>
      <c r="T32" s="179" t="s">
        <v>405</v>
      </c>
      <c r="U32" s="179" t="s">
        <v>405</v>
      </c>
      <c r="V32" s="179" t="s">
        <v>405</v>
      </c>
      <c r="W32" s="179" t="s">
        <v>405</v>
      </c>
      <c r="X32" s="179" t="s">
        <v>405</v>
      </c>
      <c r="Y32" s="179" t="s">
        <v>405</v>
      </c>
      <c r="Z32" s="179" t="s">
        <v>405</v>
      </c>
      <c r="AA32" s="179" t="s">
        <v>405</v>
      </c>
      <c r="AB32" s="179" t="s">
        <v>405</v>
      </c>
      <c r="AC32" s="179" t="s">
        <v>405</v>
      </c>
      <c r="AD32" s="179" t="s">
        <v>405</v>
      </c>
      <c r="AE32" s="176" t="s">
        <v>405</v>
      </c>
      <c r="AF32" s="176" t="s">
        <v>405</v>
      </c>
      <c r="AG32" s="176" t="s">
        <v>405</v>
      </c>
      <c r="AH32" s="176" t="s">
        <v>405</v>
      </c>
      <c r="AI32" s="176" t="s">
        <v>405</v>
      </c>
      <c r="AJ32" s="176" t="s">
        <v>405</v>
      </c>
      <c r="AK32" s="176" t="s">
        <v>405</v>
      </c>
      <c r="AL32" s="177" t="s">
        <v>405</v>
      </c>
      <c r="AM32" s="150" t="s">
        <v>405</v>
      </c>
      <c r="AN32" s="176" t="s">
        <v>405</v>
      </c>
      <c r="AO32" s="176" t="s">
        <v>405</v>
      </c>
      <c r="AP32" s="177" t="s">
        <v>405</v>
      </c>
      <c r="AQ32" s="176" t="s">
        <v>405</v>
      </c>
      <c r="AR32" s="176" t="s">
        <v>405</v>
      </c>
      <c r="AS32" s="176" t="s">
        <v>405</v>
      </c>
      <c r="AT32" s="177" t="s">
        <v>405</v>
      </c>
      <c r="AU32" s="178" t="s">
        <v>405</v>
      </c>
      <c r="AW32" s="242" t="s">
        <v>44</v>
      </c>
      <c r="AX32" s="102" t="s">
        <v>329</v>
      </c>
      <c r="AY32" s="248" t="s">
        <v>405</v>
      </c>
      <c r="AZ32" s="248" t="s">
        <v>405</v>
      </c>
      <c r="BA32" s="248" t="s">
        <v>405</v>
      </c>
      <c r="BB32" s="248" t="s">
        <v>405</v>
      </c>
      <c r="BC32" s="248" t="s">
        <v>405</v>
      </c>
      <c r="BD32" s="248" t="s">
        <v>405</v>
      </c>
      <c r="BE32" s="248" t="s">
        <v>405</v>
      </c>
      <c r="BF32" s="248" t="s">
        <v>405</v>
      </c>
      <c r="BG32" s="248" t="s">
        <v>405</v>
      </c>
      <c r="BH32" s="284" t="s">
        <v>405</v>
      </c>
      <c r="BI32" s="259" t="s">
        <v>405</v>
      </c>
    </row>
    <row r="33" spans="1:61" x14ac:dyDescent="0.25">
      <c r="A33" s="117" t="s">
        <v>45</v>
      </c>
      <c r="B33" s="114" t="s">
        <v>215</v>
      </c>
      <c r="C33" s="175">
        <f>C34+C40</f>
        <v>185949.481</v>
      </c>
      <c r="D33" s="175">
        <f t="shared" ref="D33:AD33" si="64">D34+D40</f>
        <v>205853.99900000001</v>
      </c>
      <c r="E33" s="175">
        <f t="shared" si="64"/>
        <v>170579.58000000002</v>
      </c>
      <c r="F33" s="175">
        <f t="shared" si="64"/>
        <v>162367.609</v>
      </c>
      <c r="G33" s="175">
        <f t="shared" si="64"/>
        <v>135642.93</v>
      </c>
      <c r="H33" s="175">
        <f t="shared" si="64"/>
        <v>53901</v>
      </c>
      <c r="I33" s="175">
        <f t="shared" si="64"/>
        <v>597908.80000000005</v>
      </c>
      <c r="J33" s="175">
        <f t="shared" si="64"/>
        <v>222582</v>
      </c>
      <c r="K33" s="175">
        <f t="shared" si="64"/>
        <v>225457</v>
      </c>
      <c r="L33" s="175">
        <f t="shared" si="64"/>
        <v>214772</v>
      </c>
      <c r="M33" s="175">
        <f t="shared" si="64"/>
        <v>364111.13</v>
      </c>
      <c r="N33" s="175">
        <f t="shared" si="64"/>
        <v>122533</v>
      </c>
      <c r="O33" s="175">
        <f t="shared" si="64"/>
        <v>249227</v>
      </c>
      <c r="P33" s="175">
        <f t="shared" si="64"/>
        <v>234669</v>
      </c>
      <c r="Q33" s="175">
        <f t="shared" si="64"/>
        <v>458530</v>
      </c>
      <c r="R33" s="175">
        <f t="shared" si="64"/>
        <v>285000</v>
      </c>
      <c r="S33" s="175">
        <f t="shared" si="64"/>
        <v>129833</v>
      </c>
      <c r="T33" s="175">
        <f t="shared" si="64"/>
        <v>353765</v>
      </c>
      <c r="U33" s="175">
        <f t="shared" si="64"/>
        <v>439485</v>
      </c>
      <c r="V33" s="175">
        <f t="shared" si="64"/>
        <v>216824</v>
      </c>
      <c r="W33" s="175">
        <f t="shared" si="64"/>
        <v>368722</v>
      </c>
      <c r="X33" s="175">
        <f t="shared" si="64"/>
        <v>281014</v>
      </c>
      <c r="Y33" s="175">
        <f t="shared" si="64"/>
        <v>402806</v>
      </c>
      <c r="Z33" s="175">
        <f t="shared" si="64"/>
        <v>256124</v>
      </c>
      <c r="AA33" s="175">
        <f t="shared" si="64"/>
        <v>298582</v>
      </c>
      <c r="AB33" s="175">
        <f t="shared" si="64"/>
        <v>336685</v>
      </c>
      <c r="AC33" s="175">
        <f t="shared" si="64"/>
        <v>440300.92000000004</v>
      </c>
      <c r="AD33" s="175">
        <f t="shared" si="64"/>
        <v>298600</v>
      </c>
      <c r="AE33" s="186">
        <f>AE34+AE40</f>
        <v>291669</v>
      </c>
      <c r="AF33" s="186">
        <f t="shared" ref="AF33:AO33" si="65">AF34+AF40</f>
        <v>368079</v>
      </c>
      <c r="AG33" s="186">
        <f t="shared" si="65"/>
        <v>403877</v>
      </c>
      <c r="AH33" s="186">
        <f t="shared" si="65"/>
        <v>350221</v>
      </c>
      <c r="AI33" s="186">
        <f t="shared" si="65"/>
        <v>299560</v>
      </c>
      <c r="AJ33" s="186">
        <f t="shared" si="65"/>
        <v>383791</v>
      </c>
      <c r="AK33" s="186">
        <f t="shared" si="65"/>
        <v>329657</v>
      </c>
      <c r="AL33" s="187">
        <f t="shared" si="65"/>
        <v>595907.6</v>
      </c>
      <c r="AM33" s="147">
        <f t="shared" si="65"/>
        <v>396601</v>
      </c>
      <c r="AN33" s="186">
        <f t="shared" si="65"/>
        <v>364378</v>
      </c>
      <c r="AO33" s="186">
        <f t="shared" si="65"/>
        <v>310227</v>
      </c>
      <c r="AP33" s="187">
        <f>AP34+AP40</f>
        <v>837283</v>
      </c>
      <c r="AQ33" s="186">
        <f t="shared" ref="AQ33:AS33" si="66">AQ34+AQ40</f>
        <v>320978.7</v>
      </c>
      <c r="AR33" s="186">
        <f t="shared" si="66"/>
        <v>395058.55000000005</v>
      </c>
      <c r="AS33" s="186">
        <f t="shared" si="66"/>
        <v>387759.275555556</v>
      </c>
      <c r="AT33" s="187">
        <f>AT34+AT40</f>
        <v>719081.95</v>
      </c>
      <c r="AU33" s="188">
        <f>AU34+AU40</f>
        <v>315803.15000000002</v>
      </c>
      <c r="AW33" s="240" t="s">
        <v>45</v>
      </c>
      <c r="AX33" s="127" t="s">
        <v>215</v>
      </c>
      <c r="AY33" s="239">
        <f t="shared" si="17"/>
        <v>724750.66899999999</v>
      </c>
      <c r="AZ33" s="239">
        <f t="shared" si="18"/>
        <v>1010034.73</v>
      </c>
      <c r="BA33" s="239">
        <f t="shared" si="19"/>
        <v>926873.13</v>
      </c>
      <c r="BB33" s="239">
        <f t="shared" si="20"/>
        <v>1227426</v>
      </c>
      <c r="BC33" s="239">
        <f t="shared" si="21"/>
        <v>1139907</v>
      </c>
      <c r="BD33" s="239">
        <f t="shared" si="22"/>
        <v>1308666</v>
      </c>
      <c r="BE33" s="239">
        <f t="shared" si="23"/>
        <v>1374167.92</v>
      </c>
      <c r="BF33" s="239">
        <f t="shared" si="24"/>
        <v>1413846</v>
      </c>
      <c r="BG33" s="239">
        <f t="shared" si="25"/>
        <v>1608915.6</v>
      </c>
      <c r="BH33" s="281">
        <f t="shared" si="26"/>
        <v>1908489</v>
      </c>
      <c r="BI33" s="257">
        <f t="shared" si="27"/>
        <v>1822878.4755555559</v>
      </c>
    </row>
    <row r="34" spans="1:61" x14ac:dyDescent="0.25">
      <c r="A34" s="118" t="s">
        <v>46</v>
      </c>
      <c r="B34" s="101" t="s">
        <v>291</v>
      </c>
      <c r="C34" s="179">
        <v>0</v>
      </c>
      <c r="D34" s="179">
        <v>0</v>
      </c>
      <c r="E34" s="179">
        <v>0</v>
      </c>
      <c r="F34" s="179">
        <v>0</v>
      </c>
      <c r="G34" s="179">
        <v>0</v>
      </c>
      <c r="H34" s="179">
        <v>0</v>
      </c>
      <c r="I34" s="179">
        <v>0</v>
      </c>
      <c r="J34" s="179">
        <v>0</v>
      </c>
      <c r="K34" s="179">
        <v>0</v>
      </c>
      <c r="L34" s="179">
        <v>0</v>
      </c>
      <c r="M34" s="179">
        <v>0</v>
      </c>
      <c r="N34" s="179">
        <v>0</v>
      </c>
      <c r="O34" s="179">
        <v>0</v>
      </c>
      <c r="P34" s="179">
        <v>0</v>
      </c>
      <c r="Q34" s="179">
        <v>0</v>
      </c>
      <c r="R34" s="179">
        <v>0</v>
      </c>
      <c r="S34" s="179">
        <v>0</v>
      </c>
      <c r="T34" s="179">
        <v>0</v>
      </c>
      <c r="U34" s="179">
        <v>0</v>
      </c>
      <c r="V34" s="179">
        <v>0</v>
      </c>
      <c r="W34" s="179">
        <v>0</v>
      </c>
      <c r="X34" s="179">
        <v>0</v>
      </c>
      <c r="Y34" s="179">
        <v>0</v>
      </c>
      <c r="Z34" s="179">
        <v>0</v>
      </c>
      <c r="AA34" s="179">
        <v>0</v>
      </c>
      <c r="AB34" s="179">
        <v>0</v>
      </c>
      <c r="AC34" s="179">
        <v>0</v>
      </c>
      <c r="AD34" s="179">
        <v>0</v>
      </c>
      <c r="AE34" s="176">
        <v>0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0</v>
      </c>
      <c r="AL34" s="177">
        <v>0</v>
      </c>
      <c r="AM34" s="150">
        <v>0</v>
      </c>
      <c r="AN34" s="176">
        <v>0</v>
      </c>
      <c r="AO34" s="176">
        <v>0</v>
      </c>
      <c r="AP34" s="177">
        <f t="shared" ref="AP34" si="67">SUM(AP35:AP39)</f>
        <v>0</v>
      </c>
      <c r="AQ34" s="176">
        <v>0</v>
      </c>
      <c r="AR34" s="176">
        <v>0</v>
      </c>
      <c r="AS34" s="176">
        <v>0</v>
      </c>
      <c r="AT34" s="177">
        <f t="shared" ref="AT34" si="68">SUM(AT35:AT39)</f>
        <v>0</v>
      </c>
      <c r="AU34" s="178">
        <f t="shared" ref="AU34" si="69">SUM(AU35:AU39)</f>
        <v>0</v>
      </c>
      <c r="AW34" s="242" t="s">
        <v>46</v>
      </c>
      <c r="AX34" s="102" t="s">
        <v>291</v>
      </c>
      <c r="AY34" s="241">
        <v>0</v>
      </c>
      <c r="AZ34" s="241">
        <f t="shared" si="18"/>
        <v>0</v>
      </c>
      <c r="BA34" s="241">
        <f t="shared" si="19"/>
        <v>0</v>
      </c>
      <c r="BB34" s="241">
        <f t="shared" si="20"/>
        <v>0</v>
      </c>
      <c r="BC34" s="241">
        <f t="shared" si="21"/>
        <v>0</v>
      </c>
      <c r="BD34" s="241">
        <f t="shared" si="22"/>
        <v>0</v>
      </c>
      <c r="BE34" s="241">
        <f t="shared" si="23"/>
        <v>0</v>
      </c>
      <c r="BF34" s="241">
        <f t="shared" si="24"/>
        <v>0</v>
      </c>
      <c r="BG34" s="241">
        <f t="shared" si="25"/>
        <v>0</v>
      </c>
      <c r="BH34" s="282">
        <f t="shared" si="26"/>
        <v>0</v>
      </c>
      <c r="BI34" s="301">
        <f t="shared" si="27"/>
        <v>0</v>
      </c>
    </row>
    <row r="35" spans="1:61" x14ac:dyDescent="0.25">
      <c r="A35" s="119">
        <v>2811</v>
      </c>
      <c r="B35" s="102" t="s">
        <v>309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180">
        <v>0</v>
      </c>
      <c r="S35" s="180">
        <v>0</v>
      </c>
      <c r="T35" s="180">
        <v>0</v>
      </c>
      <c r="U35" s="180">
        <v>0</v>
      </c>
      <c r="V35" s="180">
        <v>0</v>
      </c>
      <c r="W35" s="180">
        <v>0</v>
      </c>
      <c r="X35" s="180">
        <v>0</v>
      </c>
      <c r="Y35" s="180">
        <v>0</v>
      </c>
      <c r="Z35" s="180">
        <v>0</v>
      </c>
      <c r="AA35" s="180">
        <v>0</v>
      </c>
      <c r="AB35" s="180">
        <v>0</v>
      </c>
      <c r="AC35" s="180">
        <v>0</v>
      </c>
      <c r="AD35" s="180">
        <v>0</v>
      </c>
      <c r="AE35" s="176">
        <v>0</v>
      </c>
      <c r="AF35" s="176">
        <v>0</v>
      </c>
      <c r="AG35" s="176">
        <v>0</v>
      </c>
      <c r="AH35" s="176">
        <v>0</v>
      </c>
      <c r="AI35" s="176">
        <v>0</v>
      </c>
      <c r="AJ35" s="176">
        <v>0</v>
      </c>
      <c r="AK35" s="176">
        <v>0</v>
      </c>
      <c r="AL35" s="177">
        <v>0</v>
      </c>
      <c r="AM35" s="150">
        <v>0</v>
      </c>
      <c r="AN35" s="176">
        <v>0</v>
      </c>
      <c r="AO35" s="176">
        <v>0</v>
      </c>
      <c r="AP35" s="177">
        <v>0</v>
      </c>
      <c r="AQ35" s="176">
        <v>0</v>
      </c>
      <c r="AR35" s="176">
        <v>0</v>
      </c>
      <c r="AS35" s="176">
        <v>0</v>
      </c>
      <c r="AT35" s="177">
        <v>0</v>
      </c>
      <c r="AU35" s="178">
        <v>0</v>
      </c>
      <c r="AW35" s="243">
        <v>2811</v>
      </c>
      <c r="AX35" s="102" t="s">
        <v>309</v>
      </c>
      <c r="AY35" s="241">
        <f t="shared" si="17"/>
        <v>0</v>
      </c>
      <c r="AZ35" s="241">
        <f t="shared" si="18"/>
        <v>0</v>
      </c>
      <c r="BA35" s="241">
        <f t="shared" si="19"/>
        <v>0</v>
      </c>
      <c r="BB35" s="241">
        <f t="shared" si="20"/>
        <v>0</v>
      </c>
      <c r="BC35" s="241">
        <f t="shared" si="21"/>
        <v>0</v>
      </c>
      <c r="BD35" s="241">
        <f t="shared" si="22"/>
        <v>0</v>
      </c>
      <c r="BE35" s="241">
        <f t="shared" si="23"/>
        <v>0</v>
      </c>
      <c r="BF35" s="241">
        <f t="shared" si="24"/>
        <v>0</v>
      </c>
      <c r="BG35" s="241">
        <f t="shared" si="25"/>
        <v>0</v>
      </c>
      <c r="BH35" s="282">
        <f t="shared" si="26"/>
        <v>0</v>
      </c>
      <c r="BI35" s="301">
        <f t="shared" si="27"/>
        <v>0</v>
      </c>
    </row>
    <row r="36" spans="1:61" ht="28.5" x14ac:dyDescent="0.25">
      <c r="A36" s="119">
        <v>2812</v>
      </c>
      <c r="B36" s="123" t="s">
        <v>387</v>
      </c>
      <c r="C36" s="181">
        <v>0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  <c r="S36" s="181">
        <v>0</v>
      </c>
      <c r="T36" s="181">
        <v>0</v>
      </c>
      <c r="U36" s="181">
        <v>0</v>
      </c>
      <c r="V36" s="181">
        <v>0</v>
      </c>
      <c r="W36" s="181">
        <v>0</v>
      </c>
      <c r="X36" s="181">
        <v>0</v>
      </c>
      <c r="Y36" s="181">
        <v>0</v>
      </c>
      <c r="Z36" s="181">
        <v>0</v>
      </c>
      <c r="AA36" s="181">
        <v>0</v>
      </c>
      <c r="AB36" s="181">
        <v>0</v>
      </c>
      <c r="AC36" s="181">
        <v>0</v>
      </c>
      <c r="AD36" s="181">
        <v>0</v>
      </c>
      <c r="AE36" s="176">
        <v>0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0</v>
      </c>
      <c r="AL36" s="177">
        <v>0</v>
      </c>
      <c r="AM36" s="150">
        <v>0</v>
      </c>
      <c r="AN36" s="176">
        <v>0</v>
      </c>
      <c r="AO36" s="176">
        <v>0</v>
      </c>
      <c r="AP36" s="177">
        <v>0</v>
      </c>
      <c r="AQ36" s="176">
        <v>0</v>
      </c>
      <c r="AR36" s="176">
        <v>0</v>
      </c>
      <c r="AS36" s="176">
        <v>0</v>
      </c>
      <c r="AT36" s="177">
        <v>0</v>
      </c>
      <c r="AU36" s="178">
        <v>0</v>
      </c>
      <c r="AW36" s="243">
        <v>2812</v>
      </c>
      <c r="AX36" s="123" t="s">
        <v>387</v>
      </c>
      <c r="AY36" s="241">
        <f t="shared" si="17"/>
        <v>0</v>
      </c>
      <c r="AZ36" s="241">
        <f t="shared" si="18"/>
        <v>0</v>
      </c>
      <c r="BA36" s="241">
        <f t="shared" si="19"/>
        <v>0</v>
      </c>
      <c r="BB36" s="241">
        <f t="shared" si="20"/>
        <v>0</v>
      </c>
      <c r="BC36" s="241">
        <f t="shared" si="21"/>
        <v>0</v>
      </c>
      <c r="BD36" s="241">
        <f t="shared" si="22"/>
        <v>0</v>
      </c>
      <c r="BE36" s="241">
        <f t="shared" si="23"/>
        <v>0</v>
      </c>
      <c r="BF36" s="241">
        <f t="shared" si="24"/>
        <v>0</v>
      </c>
      <c r="BG36" s="241">
        <f t="shared" si="25"/>
        <v>0</v>
      </c>
      <c r="BH36" s="282">
        <f t="shared" si="26"/>
        <v>0</v>
      </c>
      <c r="BI36" s="301">
        <f t="shared" si="27"/>
        <v>0</v>
      </c>
    </row>
    <row r="37" spans="1:61" x14ac:dyDescent="0.25">
      <c r="A37" s="119">
        <v>2813</v>
      </c>
      <c r="B37" s="102" t="s">
        <v>310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80">
        <v>0</v>
      </c>
      <c r="O37" s="180">
        <v>0</v>
      </c>
      <c r="P37" s="180">
        <v>0</v>
      </c>
      <c r="Q37" s="180">
        <v>0</v>
      </c>
      <c r="R37" s="180">
        <v>0</v>
      </c>
      <c r="S37" s="180">
        <v>0</v>
      </c>
      <c r="T37" s="180">
        <v>0</v>
      </c>
      <c r="U37" s="180">
        <v>0</v>
      </c>
      <c r="V37" s="180">
        <v>0</v>
      </c>
      <c r="W37" s="180">
        <v>0</v>
      </c>
      <c r="X37" s="180">
        <v>0</v>
      </c>
      <c r="Y37" s="180">
        <v>0</v>
      </c>
      <c r="Z37" s="180">
        <v>0</v>
      </c>
      <c r="AA37" s="180">
        <v>0</v>
      </c>
      <c r="AB37" s="180">
        <v>0</v>
      </c>
      <c r="AC37" s="180">
        <v>0</v>
      </c>
      <c r="AD37" s="180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7">
        <v>0</v>
      </c>
      <c r="AM37" s="150">
        <v>0</v>
      </c>
      <c r="AN37" s="176">
        <v>0</v>
      </c>
      <c r="AO37" s="176">
        <v>0</v>
      </c>
      <c r="AP37" s="177">
        <v>0</v>
      </c>
      <c r="AQ37" s="176">
        <v>0</v>
      </c>
      <c r="AR37" s="176">
        <v>0</v>
      </c>
      <c r="AS37" s="176">
        <v>0</v>
      </c>
      <c r="AT37" s="177">
        <v>0</v>
      </c>
      <c r="AU37" s="178">
        <v>0</v>
      </c>
      <c r="AW37" s="243">
        <v>2813</v>
      </c>
      <c r="AX37" s="102" t="s">
        <v>310</v>
      </c>
      <c r="AY37" s="241">
        <f t="shared" si="17"/>
        <v>0</v>
      </c>
      <c r="AZ37" s="241">
        <f t="shared" si="18"/>
        <v>0</v>
      </c>
      <c r="BA37" s="241">
        <f t="shared" si="19"/>
        <v>0</v>
      </c>
      <c r="BB37" s="241">
        <f t="shared" si="20"/>
        <v>0</v>
      </c>
      <c r="BC37" s="241">
        <f t="shared" si="21"/>
        <v>0</v>
      </c>
      <c r="BD37" s="241">
        <f t="shared" si="22"/>
        <v>0</v>
      </c>
      <c r="BE37" s="241">
        <f t="shared" si="23"/>
        <v>0</v>
      </c>
      <c r="BF37" s="241">
        <f t="shared" si="24"/>
        <v>0</v>
      </c>
      <c r="BG37" s="241">
        <f t="shared" si="25"/>
        <v>0</v>
      </c>
      <c r="BH37" s="282">
        <f t="shared" si="26"/>
        <v>0</v>
      </c>
      <c r="BI37" s="301">
        <f t="shared" si="27"/>
        <v>0</v>
      </c>
    </row>
    <row r="38" spans="1:61" x14ac:dyDescent="0.25">
      <c r="A38" s="119">
        <v>2814</v>
      </c>
      <c r="B38" s="102" t="s">
        <v>311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>
        <v>0</v>
      </c>
      <c r="R38" s="180">
        <v>0</v>
      </c>
      <c r="S38" s="180">
        <v>0</v>
      </c>
      <c r="T38" s="180">
        <v>0</v>
      </c>
      <c r="U38" s="180">
        <v>0</v>
      </c>
      <c r="V38" s="180">
        <v>0</v>
      </c>
      <c r="W38" s="180">
        <v>0</v>
      </c>
      <c r="X38" s="180">
        <v>0</v>
      </c>
      <c r="Y38" s="180">
        <v>0</v>
      </c>
      <c r="Z38" s="180">
        <v>0</v>
      </c>
      <c r="AA38" s="180">
        <v>0</v>
      </c>
      <c r="AB38" s="180">
        <v>0</v>
      </c>
      <c r="AC38" s="180">
        <v>0</v>
      </c>
      <c r="AD38" s="180">
        <v>0</v>
      </c>
      <c r="AE38" s="176">
        <v>0</v>
      </c>
      <c r="AF38" s="176">
        <v>0</v>
      </c>
      <c r="AG38" s="176">
        <v>0</v>
      </c>
      <c r="AH38" s="176">
        <v>0</v>
      </c>
      <c r="AI38" s="176">
        <v>0</v>
      </c>
      <c r="AJ38" s="176">
        <v>0</v>
      </c>
      <c r="AK38" s="176">
        <v>0</v>
      </c>
      <c r="AL38" s="177">
        <v>0</v>
      </c>
      <c r="AM38" s="150">
        <v>0</v>
      </c>
      <c r="AN38" s="176">
        <v>0</v>
      </c>
      <c r="AO38" s="176">
        <v>0</v>
      </c>
      <c r="AP38" s="177">
        <v>0</v>
      </c>
      <c r="AQ38" s="176">
        <v>0</v>
      </c>
      <c r="AR38" s="176">
        <v>0</v>
      </c>
      <c r="AS38" s="176">
        <v>0</v>
      </c>
      <c r="AT38" s="177">
        <v>0</v>
      </c>
      <c r="AU38" s="178">
        <v>0</v>
      </c>
      <c r="AW38" s="243">
        <v>2814</v>
      </c>
      <c r="AX38" s="102" t="s">
        <v>311</v>
      </c>
      <c r="AY38" s="241">
        <f t="shared" si="17"/>
        <v>0</v>
      </c>
      <c r="AZ38" s="241">
        <f t="shared" si="18"/>
        <v>0</v>
      </c>
      <c r="BA38" s="241">
        <f t="shared" si="19"/>
        <v>0</v>
      </c>
      <c r="BB38" s="241">
        <f t="shared" si="20"/>
        <v>0</v>
      </c>
      <c r="BC38" s="241">
        <f t="shared" si="21"/>
        <v>0</v>
      </c>
      <c r="BD38" s="241">
        <f t="shared" si="22"/>
        <v>0</v>
      </c>
      <c r="BE38" s="241">
        <f t="shared" si="23"/>
        <v>0</v>
      </c>
      <c r="BF38" s="241">
        <f t="shared" si="24"/>
        <v>0</v>
      </c>
      <c r="BG38" s="241">
        <f t="shared" si="25"/>
        <v>0</v>
      </c>
      <c r="BH38" s="282">
        <f t="shared" si="26"/>
        <v>0</v>
      </c>
      <c r="BI38" s="301">
        <f t="shared" si="27"/>
        <v>0</v>
      </c>
    </row>
    <row r="39" spans="1:61" x14ac:dyDescent="0.25">
      <c r="A39" s="119">
        <v>2815</v>
      </c>
      <c r="B39" s="102" t="s">
        <v>312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  <c r="N39" s="180">
        <v>0</v>
      </c>
      <c r="O39" s="180">
        <v>0</v>
      </c>
      <c r="P39" s="180">
        <v>0</v>
      </c>
      <c r="Q39" s="180">
        <v>0</v>
      </c>
      <c r="R39" s="180">
        <v>0</v>
      </c>
      <c r="S39" s="180">
        <v>0</v>
      </c>
      <c r="T39" s="180">
        <v>0</v>
      </c>
      <c r="U39" s="180">
        <v>0</v>
      </c>
      <c r="V39" s="180">
        <v>0</v>
      </c>
      <c r="W39" s="180">
        <v>0</v>
      </c>
      <c r="X39" s="180">
        <v>0</v>
      </c>
      <c r="Y39" s="180">
        <v>0</v>
      </c>
      <c r="Z39" s="180">
        <v>0</v>
      </c>
      <c r="AA39" s="180">
        <v>0</v>
      </c>
      <c r="AB39" s="180">
        <v>0</v>
      </c>
      <c r="AC39" s="180">
        <v>0</v>
      </c>
      <c r="AD39" s="180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7">
        <v>0</v>
      </c>
      <c r="AM39" s="150">
        <v>0</v>
      </c>
      <c r="AN39" s="176">
        <v>0</v>
      </c>
      <c r="AO39" s="176">
        <v>0</v>
      </c>
      <c r="AP39" s="177">
        <v>0</v>
      </c>
      <c r="AQ39" s="176">
        <v>0</v>
      </c>
      <c r="AR39" s="176">
        <v>0</v>
      </c>
      <c r="AS39" s="176">
        <v>0</v>
      </c>
      <c r="AT39" s="177">
        <v>0</v>
      </c>
      <c r="AU39" s="178">
        <v>0</v>
      </c>
      <c r="AW39" s="243">
        <v>2815</v>
      </c>
      <c r="AX39" s="102" t="s">
        <v>312</v>
      </c>
      <c r="AY39" s="241">
        <f t="shared" si="17"/>
        <v>0</v>
      </c>
      <c r="AZ39" s="241">
        <f t="shared" si="18"/>
        <v>0</v>
      </c>
      <c r="BA39" s="241">
        <f t="shared" si="19"/>
        <v>0</v>
      </c>
      <c r="BB39" s="241">
        <f t="shared" si="20"/>
        <v>0</v>
      </c>
      <c r="BC39" s="241">
        <f t="shared" si="21"/>
        <v>0</v>
      </c>
      <c r="BD39" s="241">
        <f t="shared" si="22"/>
        <v>0</v>
      </c>
      <c r="BE39" s="241">
        <f t="shared" si="23"/>
        <v>0</v>
      </c>
      <c r="BF39" s="241">
        <f t="shared" si="24"/>
        <v>0</v>
      </c>
      <c r="BG39" s="241">
        <f t="shared" si="25"/>
        <v>0</v>
      </c>
      <c r="BH39" s="282">
        <f t="shared" si="26"/>
        <v>0</v>
      </c>
      <c r="BI39" s="301">
        <f t="shared" si="27"/>
        <v>0</v>
      </c>
    </row>
    <row r="40" spans="1:61" x14ac:dyDescent="0.25">
      <c r="A40" s="118" t="s">
        <v>47</v>
      </c>
      <c r="B40" s="101" t="s">
        <v>292</v>
      </c>
      <c r="C40" s="179">
        <f>C41+C42</f>
        <v>185949.481</v>
      </c>
      <c r="D40" s="179">
        <f t="shared" ref="D40:AD40" si="70">D41+D42</f>
        <v>205853.99900000001</v>
      </c>
      <c r="E40" s="179">
        <f t="shared" si="70"/>
        <v>170579.58000000002</v>
      </c>
      <c r="F40" s="179">
        <f t="shared" si="70"/>
        <v>162367.609</v>
      </c>
      <c r="G40" s="179">
        <f t="shared" si="70"/>
        <v>135642.93</v>
      </c>
      <c r="H40" s="179">
        <f t="shared" si="70"/>
        <v>53901</v>
      </c>
      <c r="I40" s="179">
        <f t="shared" si="70"/>
        <v>597908.80000000005</v>
      </c>
      <c r="J40" s="179">
        <f t="shared" si="70"/>
        <v>222582</v>
      </c>
      <c r="K40" s="179">
        <f t="shared" si="70"/>
        <v>225457</v>
      </c>
      <c r="L40" s="179">
        <f t="shared" si="70"/>
        <v>214772</v>
      </c>
      <c r="M40" s="179">
        <f t="shared" si="70"/>
        <v>364111.13</v>
      </c>
      <c r="N40" s="179">
        <f t="shared" si="70"/>
        <v>122533</v>
      </c>
      <c r="O40" s="179">
        <f t="shared" si="70"/>
        <v>249227</v>
      </c>
      <c r="P40" s="179">
        <f t="shared" si="70"/>
        <v>234669</v>
      </c>
      <c r="Q40" s="179">
        <f t="shared" si="70"/>
        <v>458530</v>
      </c>
      <c r="R40" s="179">
        <f t="shared" si="70"/>
        <v>285000</v>
      </c>
      <c r="S40" s="179">
        <f t="shared" si="70"/>
        <v>129833</v>
      </c>
      <c r="T40" s="179">
        <f t="shared" si="70"/>
        <v>353765</v>
      </c>
      <c r="U40" s="179">
        <f t="shared" si="70"/>
        <v>439485</v>
      </c>
      <c r="V40" s="179">
        <f t="shared" si="70"/>
        <v>216824</v>
      </c>
      <c r="W40" s="179">
        <f t="shared" si="70"/>
        <v>368722</v>
      </c>
      <c r="X40" s="179">
        <f t="shared" si="70"/>
        <v>281014</v>
      </c>
      <c r="Y40" s="179">
        <f t="shared" si="70"/>
        <v>402806</v>
      </c>
      <c r="Z40" s="179">
        <f t="shared" si="70"/>
        <v>256124</v>
      </c>
      <c r="AA40" s="179">
        <f t="shared" si="70"/>
        <v>298582</v>
      </c>
      <c r="AB40" s="179">
        <f t="shared" si="70"/>
        <v>336685</v>
      </c>
      <c r="AC40" s="179">
        <f t="shared" si="70"/>
        <v>440300.92000000004</v>
      </c>
      <c r="AD40" s="179">
        <f t="shared" si="70"/>
        <v>298600</v>
      </c>
      <c r="AE40" s="176">
        <f>AE41+AE42</f>
        <v>291669</v>
      </c>
      <c r="AF40" s="176">
        <f t="shared" ref="AF40:AP40" si="71">AF41+AF42</f>
        <v>368079</v>
      </c>
      <c r="AG40" s="176">
        <f t="shared" si="71"/>
        <v>403877</v>
      </c>
      <c r="AH40" s="176">
        <f t="shared" si="71"/>
        <v>350221</v>
      </c>
      <c r="AI40" s="176">
        <f t="shared" si="71"/>
        <v>299560</v>
      </c>
      <c r="AJ40" s="176">
        <f t="shared" si="71"/>
        <v>383791</v>
      </c>
      <c r="AK40" s="176">
        <f t="shared" si="71"/>
        <v>329657</v>
      </c>
      <c r="AL40" s="177">
        <f t="shared" si="71"/>
        <v>595907.6</v>
      </c>
      <c r="AM40" s="150">
        <f t="shared" si="71"/>
        <v>396601</v>
      </c>
      <c r="AN40" s="176">
        <f t="shared" si="71"/>
        <v>364378</v>
      </c>
      <c r="AO40" s="176">
        <f t="shared" si="71"/>
        <v>310227</v>
      </c>
      <c r="AP40" s="177">
        <f t="shared" si="71"/>
        <v>837283</v>
      </c>
      <c r="AQ40" s="176">
        <f t="shared" ref="AQ40:AT40" si="72">AQ41+AQ42</f>
        <v>320978.7</v>
      </c>
      <c r="AR40" s="176">
        <f t="shared" si="72"/>
        <v>395058.55000000005</v>
      </c>
      <c r="AS40" s="176">
        <f t="shared" si="72"/>
        <v>387759.275555556</v>
      </c>
      <c r="AT40" s="177">
        <f t="shared" si="72"/>
        <v>719081.95</v>
      </c>
      <c r="AU40" s="178">
        <f t="shared" ref="AU40" si="73">AU41+AU42</f>
        <v>315803.15000000002</v>
      </c>
      <c r="AW40" s="242" t="s">
        <v>47</v>
      </c>
      <c r="AX40" s="102" t="s">
        <v>292</v>
      </c>
      <c r="AY40" s="241">
        <f t="shared" si="17"/>
        <v>724750.66899999999</v>
      </c>
      <c r="AZ40" s="241">
        <f t="shared" si="18"/>
        <v>1010034.73</v>
      </c>
      <c r="BA40" s="241">
        <f t="shared" si="19"/>
        <v>926873.13</v>
      </c>
      <c r="BB40" s="241">
        <f t="shared" si="20"/>
        <v>1227426</v>
      </c>
      <c r="BC40" s="241">
        <f t="shared" si="21"/>
        <v>1139907</v>
      </c>
      <c r="BD40" s="241">
        <f t="shared" si="22"/>
        <v>1308666</v>
      </c>
      <c r="BE40" s="241">
        <f t="shared" si="23"/>
        <v>1374167.92</v>
      </c>
      <c r="BF40" s="241">
        <f t="shared" si="24"/>
        <v>1413846</v>
      </c>
      <c r="BG40" s="241">
        <f t="shared" si="25"/>
        <v>1608915.6</v>
      </c>
      <c r="BH40" s="282">
        <f t="shared" si="26"/>
        <v>1908489</v>
      </c>
      <c r="BI40" s="301">
        <f t="shared" si="27"/>
        <v>1822878.4755555559</v>
      </c>
    </row>
    <row r="41" spans="1:61" x14ac:dyDescent="0.25">
      <c r="A41" s="118" t="s">
        <v>48</v>
      </c>
      <c r="B41" s="101" t="s">
        <v>267</v>
      </c>
      <c r="C41" s="179">
        <v>185949.481</v>
      </c>
      <c r="D41" s="179">
        <v>205853.99900000001</v>
      </c>
      <c r="E41" s="179">
        <v>170579.58000000002</v>
      </c>
      <c r="F41" s="179">
        <v>162367.609</v>
      </c>
      <c r="G41" s="179">
        <v>135642.93</v>
      </c>
      <c r="H41" s="179">
        <v>53901</v>
      </c>
      <c r="I41" s="179">
        <v>597908.80000000005</v>
      </c>
      <c r="J41" s="179">
        <v>222582</v>
      </c>
      <c r="K41" s="179">
        <v>225457</v>
      </c>
      <c r="L41" s="179">
        <v>214772</v>
      </c>
      <c r="M41" s="179">
        <v>364111.13</v>
      </c>
      <c r="N41" s="179">
        <v>122533</v>
      </c>
      <c r="O41" s="179">
        <v>249227</v>
      </c>
      <c r="P41" s="179">
        <v>234669</v>
      </c>
      <c r="Q41" s="179">
        <v>458530</v>
      </c>
      <c r="R41" s="179">
        <v>285000</v>
      </c>
      <c r="S41" s="179">
        <v>129833</v>
      </c>
      <c r="T41" s="179">
        <v>353765</v>
      </c>
      <c r="U41" s="179">
        <v>439485</v>
      </c>
      <c r="V41" s="179">
        <v>216824</v>
      </c>
      <c r="W41" s="179">
        <v>368722</v>
      </c>
      <c r="X41" s="179">
        <v>281014</v>
      </c>
      <c r="Y41" s="179">
        <v>402806</v>
      </c>
      <c r="Z41" s="179">
        <v>256124</v>
      </c>
      <c r="AA41" s="179">
        <v>298582</v>
      </c>
      <c r="AB41" s="179">
        <v>336685</v>
      </c>
      <c r="AC41" s="179">
        <v>440300.92000000004</v>
      </c>
      <c r="AD41" s="179">
        <v>298600</v>
      </c>
      <c r="AE41" s="176">
        <v>291669</v>
      </c>
      <c r="AF41" s="176">
        <v>368079</v>
      </c>
      <c r="AG41" s="176">
        <v>403877</v>
      </c>
      <c r="AH41" s="176">
        <v>350221</v>
      </c>
      <c r="AI41" s="176">
        <v>299560</v>
      </c>
      <c r="AJ41" s="176">
        <v>383791</v>
      </c>
      <c r="AK41" s="176">
        <v>329657</v>
      </c>
      <c r="AL41" s="177">
        <v>595907.6</v>
      </c>
      <c r="AM41" s="150">
        <v>396601</v>
      </c>
      <c r="AN41" s="176">
        <v>364378</v>
      </c>
      <c r="AO41" s="176">
        <v>310227</v>
      </c>
      <c r="AP41" s="177">
        <v>837283</v>
      </c>
      <c r="AQ41" s="176">
        <v>320978.7</v>
      </c>
      <c r="AR41" s="176">
        <v>395058.55000000005</v>
      </c>
      <c r="AS41" s="176">
        <v>387759.275555556</v>
      </c>
      <c r="AT41" s="177">
        <v>719081.95</v>
      </c>
      <c r="AU41" s="178">
        <v>315803.15000000002</v>
      </c>
      <c r="AW41" s="242" t="s">
        <v>48</v>
      </c>
      <c r="AX41" s="102" t="s">
        <v>267</v>
      </c>
      <c r="AY41" s="241">
        <f t="shared" si="17"/>
        <v>724750.66899999999</v>
      </c>
      <c r="AZ41" s="241">
        <f t="shared" si="18"/>
        <v>1010034.73</v>
      </c>
      <c r="BA41" s="241">
        <f t="shared" si="19"/>
        <v>926873.13</v>
      </c>
      <c r="BB41" s="241">
        <f t="shared" si="20"/>
        <v>1227426</v>
      </c>
      <c r="BC41" s="241">
        <f t="shared" si="21"/>
        <v>1139907</v>
      </c>
      <c r="BD41" s="241">
        <f t="shared" si="22"/>
        <v>1308666</v>
      </c>
      <c r="BE41" s="241">
        <f t="shared" si="23"/>
        <v>1374167.92</v>
      </c>
      <c r="BF41" s="241">
        <f t="shared" si="24"/>
        <v>1413846</v>
      </c>
      <c r="BG41" s="241">
        <f t="shared" si="25"/>
        <v>1608915.6</v>
      </c>
      <c r="BH41" s="282">
        <f t="shared" si="26"/>
        <v>1908489</v>
      </c>
      <c r="BI41" s="301">
        <f t="shared" si="27"/>
        <v>1822878.4755555559</v>
      </c>
    </row>
    <row r="42" spans="1:61" ht="15.75" thickBot="1" x14ac:dyDescent="0.3">
      <c r="A42" s="120" t="s">
        <v>49</v>
      </c>
      <c r="B42" s="103" t="s">
        <v>268</v>
      </c>
      <c r="C42" s="182">
        <v>0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2">
        <v>0</v>
      </c>
      <c r="R42" s="182">
        <v>0</v>
      </c>
      <c r="S42" s="182">
        <v>0</v>
      </c>
      <c r="T42" s="182">
        <v>0</v>
      </c>
      <c r="U42" s="182">
        <v>0</v>
      </c>
      <c r="V42" s="182">
        <v>0</v>
      </c>
      <c r="W42" s="182">
        <v>0</v>
      </c>
      <c r="X42" s="182">
        <v>0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D42" s="182">
        <v>0</v>
      </c>
      <c r="AE42" s="183">
        <v>0</v>
      </c>
      <c r="AF42" s="183">
        <v>0</v>
      </c>
      <c r="AG42" s="183">
        <v>0</v>
      </c>
      <c r="AH42" s="183">
        <v>0</v>
      </c>
      <c r="AI42" s="183">
        <v>0</v>
      </c>
      <c r="AJ42" s="183">
        <v>0</v>
      </c>
      <c r="AK42" s="183">
        <v>0</v>
      </c>
      <c r="AL42" s="184">
        <v>0</v>
      </c>
      <c r="AM42" s="310">
        <v>0</v>
      </c>
      <c r="AN42" s="183">
        <v>0</v>
      </c>
      <c r="AO42" s="183">
        <v>0</v>
      </c>
      <c r="AP42" s="184">
        <v>0</v>
      </c>
      <c r="AQ42" s="183">
        <v>0</v>
      </c>
      <c r="AR42" s="183">
        <v>0</v>
      </c>
      <c r="AS42" s="183">
        <v>0</v>
      </c>
      <c r="AT42" s="184">
        <v>0</v>
      </c>
      <c r="AU42" s="185">
        <v>0</v>
      </c>
      <c r="AW42" s="244" t="s">
        <v>49</v>
      </c>
      <c r="AX42" s="220" t="s">
        <v>268</v>
      </c>
      <c r="AY42" s="245">
        <f t="shared" si="17"/>
        <v>0</v>
      </c>
      <c r="AZ42" s="245">
        <f t="shared" si="18"/>
        <v>0</v>
      </c>
      <c r="BA42" s="245">
        <f t="shared" si="19"/>
        <v>0</v>
      </c>
      <c r="BB42" s="245">
        <f t="shared" si="20"/>
        <v>0</v>
      </c>
      <c r="BC42" s="245">
        <f t="shared" si="21"/>
        <v>0</v>
      </c>
      <c r="BD42" s="245">
        <f t="shared" si="22"/>
        <v>0</v>
      </c>
      <c r="BE42" s="245">
        <f t="shared" si="23"/>
        <v>0</v>
      </c>
      <c r="BF42" s="245">
        <f t="shared" si="24"/>
        <v>0</v>
      </c>
      <c r="BG42" s="245">
        <f t="shared" si="25"/>
        <v>0</v>
      </c>
      <c r="BH42" s="285">
        <f t="shared" si="26"/>
        <v>0</v>
      </c>
      <c r="BI42" s="302">
        <f t="shared" si="27"/>
        <v>0</v>
      </c>
    </row>
    <row r="43" spans="1:61" x14ac:dyDescent="0.25">
      <c r="A43" s="121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W43" s="246"/>
      <c r="AX43" s="104"/>
    </row>
    <row r="44" spans="1:61" x14ac:dyDescent="0.25">
      <c r="C44" s="189"/>
    </row>
  </sheetData>
  <mergeCells count="18">
    <mergeCell ref="BD2:BD3"/>
    <mergeCell ref="BE2:BE3"/>
    <mergeCell ref="AS1:AU1"/>
    <mergeCell ref="A1:C1"/>
    <mergeCell ref="B2:B3"/>
    <mergeCell ref="AK1:AL1"/>
    <mergeCell ref="AO1:AP1"/>
    <mergeCell ref="AX2:AX3"/>
    <mergeCell ref="AY2:AY3"/>
    <mergeCell ref="AZ2:AZ3"/>
    <mergeCell ref="BA2:BA3"/>
    <mergeCell ref="BB2:BB3"/>
    <mergeCell ref="BC2:BC3"/>
    <mergeCell ref="BF2:BF3"/>
    <mergeCell ref="BG2:BG3"/>
    <mergeCell ref="BI2:BI3"/>
    <mergeCell ref="BG1:BI1"/>
    <mergeCell ref="BH2:BH3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CFCE-7783-4B92-9E26-28D5647E5E6B}">
  <sheetPr>
    <tabColor theme="0"/>
  </sheetPr>
  <dimension ref="A1:BI117"/>
  <sheetViews>
    <sheetView zoomScale="60" zoomScaleNormal="60" workbookViewId="0">
      <selection activeCell="AT25" sqref="AT25"/>
    </sheetView>
  </sheetViews>
  <sheetFormatPr defaultRowHeight="15" x14ac:dyDescent="0.25"/>
  <cols>
    <col min="1" max="1" width="6.140625" style="138" customWidth="1"/>
    <col min="2" max="2" width="42.5703125" style="76" customWidth="1"/>
    <col min="3" max="30" width="11.5703125" style="76" customWidth="1"/>
    <col min="31" max="38" width="11.5703125" style="23" customWidth="1"/>
    <col min="39" max="39" width="11.5703125" style="77" customWidth="1"/>
    <col min="40" max="47" width="11.5703125" style="23" customWidth="1"/>
    <col min="49" max="49" width="6.140625" style="138" customWidth="1"/>
    <col min="50" max="50" width="42.5703125" style="76" customWidth="1"/>
    <col min="51" max="61" width="12.5703125" customWidth="1"/>
  </cols>
  <sheetData>
    <row r="1" spans="1:61" ht="20.100000000000001" customHeight="1" thickBot="1" x14ac:dyDescent="0.3">
      <c r="A1" s="327" t="s">
        <v>403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63"/>
      <c r="AF1" s="73"/>
      <c r="AG1" s="73"/>
      <c r="AH1" s="73"/>
      <c r="AI1" s="73"/>
      <c r="AJ1" s="73"/>
      <c r="AK1" s="361"/>
      <c r="AL1" s="362"/>
      <c r="AN1" s="73"/>
      <c r="AO1" s="333" t="s">
        <v>385</v>
      </c>
      <c r="AP1" s="333"/>
      <c r="AQ1" s="73"/>
      <c r="AR1" s="73"/>
      <c r="AS1" s="333" t="s">
        <v>388</v>
      </c>
      <c r="AT1" s="333"/>
      <c r="AU1" s="334"/>
      <c r="AW1"/>
      <c r="AX1"/>
      <c r="BG1" s="343" t="s">
        <v>404</v>
      </c>
      <c r="BH1" s="343"/>
      <c r="BI1" s="334"/>
    </row>
    <row r="2" spans="1:61" ht="14.1" customHeight="1" x14ac:dyDescent="0.25">
      <c r="A2" s="358"/>
      <c r="B2" s="360" t="s">
        <v>401</v>
      </c>
      <c r="C2" s="78">
        <v>2010</v>
      </c>
      <c r="D2" s="78">
        <v>2010</v>
      </c>
      <c r="E2" s="78">
        <v>2010</v>
      </c>
      <c r="F2" s="78">
        <v>2010</v>
      </c>
      <c r="G2" s="78">
        <v>2011</v>
      </c>
      <c r="H2" s="78">
        <v>2011</v>
      </c>
      <c r="I2" s="78">
        <v>2011</v>
      </c>
      <c r="J2" s="78">
        <v>2011</v>
      </c>
      <c r="K2" s="78">
        <v>2012</v>
      </c>
      <c r="L2" s="78">
        <v>2012</v>
      </c>
      <c r="M2" s="78">
        <v>2012</v>
      </c>
      <c r="N2" s="78">
        <v>2012</v>
      </c>
      <c r="O2" s="78">
        <v>2013</v>
      </c>
      <c r="P2" s="78">
        <v>2013</v>
      </c>
      <c r="Q2" s="78">
        <v>2013</v>
      </c>
      <c r="R2" s="78">
        <v>2013</v>
      </c>
      <c r="S2" s="78">
        <v>2014</v>
      </c>
      <c r="T2" s="78">
        <v>2014</v>
      </c>
      <c r="U2" s="78">
        <v>2014</v>
      </c>
      <c r="V2" s="78">
        <v>2014</v>
      </c>
      <c r="W2" s="78">
        <v>2015</v>
      </c>
      <c r="X2" s="78">
        <v>2015</v>
      </c>
      <c r="Y2" s="78">
        <v>2015</v>
      </c>
      <c r="Z2" s="78">
        <v>2015</v>
      </c>
      <c r="AA2" s="78">
        <v>2016</v>
      </c>
      <c r="AB2" s="78">
        <v>2016</v>
      </c>
      <c r="AC2" s="78">
        <v>2016</v>
      </c>
      <c r="AD2" s="78">
        <v>2016</v>
      </c>
      <c r="AE2" s="21">
        <v>2017</v>
      </c>
      <c r="AF2" s="21">
        <v>2017</v>
      </c>
      <c r="AG2" s="21">
        <v>2017</v>
      </c>
      <c r="AH2" s="21">
        <v>2017</v>
      </c>
      <c r="AI2" s="21">
        <v>2018</v>
      </c>
      <c r="AJ2" s="21">
        <v>2018</v>
      </c>
      <c r="AK2" s="21">
        <v>2018</v>
      </c>
      <c r="AL2" s="31">
        <v>2018</v>
      </c>
      <c r="AM2" s="304">
        <v>2019</v>
      </c>
      <c r="AN2" s="21">
        <v>2019</v>
      </c>
      <c r="AO2" s="21">
        <v>2019</v>
      </c>
      <c r="AP2" s="31">
        <v>2019</v>
      </c>
      <c r="AQ2" s="21">
        <v>2020</v>
      </c>
      <c r="AR2" s="21">
        <v>2020</v>
      </c>
      <c r="AS2" s="21">
        <v>2020</v>
      </c>
      <c r="AT2" s="31">
        <v>2020</v>
      </c>
      <c r="AU2" s="22">
        <v>2021</v>
      </c>
      <c r="AW2" s="358"/>
      <c r="AX2" s="360" t="s">
        <v>401</v>
      </c>
      <c r="AY2" s="364">
        <v>2010</v>
      </c>
      <c r="AZ2" s="364">
        <v>2011</v>
      </c>
      <c r="BA2" s="364">
        <v>2012</v>
      </c>
      <c r="BB2" s="364">
        <v>2013</v>
      </c>
      <c r="BC2" s="364">
        <v>2014</v>
      </c>
      <c r="BD2" s="364">
        <v>2015</v>
      </c>
      <c r="BE2" s="364">
        <v>2016</v>
      </c>
      <c r="BF2" s="364">
        <v>2017</v>
      </c>
      <c r="BG2" s="364">
        <v>2018</v>
      </c>
      <c r="BH2" s="329">
        <v>2019</v>
      </c>
      <c r="BI2" s="335">
        <v>2020</v>
      </c>
    </row>
    <row r="3" spans="1:61" ht="14.1" customHeight="1" x14ac:dyDescent="0.25">
      <c r="A3" s="359"/>
      <c r="B3" s="357"/>
      <c r="C3" s="79" t="s">
        <v>313</v>
      </c>
      <c r="D3" s="79" t="s">
        <v>314</v>
      </c>
      <c r="E3" s="79" t="s">
        <v>315</v>
      </c>
      <c r="F3" s="79" t="s">
        <v>316</v>
      </c>
      <c r="G3" s="79" t="s">
        <v>313</v>
      </c>
      <c r="H3" s="79" t="s">
        <v>314</v>
      </c>
      <c r="I3" s="79" t="s">
        <v>315</v>
      </c>
      <c r="J3" s="79" t="s">
        <v>316</v>
      </c>
      <c r="K3" s="79" t="s">
        <v>313</v>
      </c>
      <c r="L3" s="79" t="s">
        <v>314</v>
      </c>
      <c r="M3" s="79" t="s">
        <v>315</v>
      </c>
      <c r="N3" s="79" t="s">
        <v>316</v>
      </c>
      <c r="O3" s="79" t="s">
        <v>313</v>
      </c>
      <c r="P3" s="79" t="s">
        <v>314</v>
      </c>
      <c r="Q3" s="79" t="s">
        <v>315</v>
      </c>
      <c r="R3" s="79" t="s">
        <v>316</v>
      </c>
      <c r="S3" s="79" t="s">
        <v>313</v>
      </c>
      <c r="T3" s="79" t="s">
        <v>314</v>
      </c>
      <c r="U3" s="79" t="s">
        <v>315</v>
      </c>
      <c r="V3" s="79" t="s">
        <v>316</v>
      </c>
      <c r="W3" s="79" t="s">
        <v>313</v>
      </c>
      <c r="X3" s="79" t="s">
        <v>314</v>
      </c>
      <c r="Y3" s="79" t="s">
        <v>315</v>
      </c>
      <c r="Z3" s="79" t="s">
        <v>316</v>
      </c>
      <c r="AA3" s="79" t="s">
        <v>313</v>
      </c>
      <c r="AB3" s="79" t="s">
        <v>314</v>
      </c>
      <c r="AC3" s="79" t="s">
        <v>315</v>
      </c>
      <c r="AD3" s="79" t="s">
        <v>316</v>
      </c>
      <c r="AE3" s="24" t="s">
        <v>313</v>
      </c>
      <c r="AF3" s="24" t="s">
        <v>314</v>
      </c>
      <c r="AG3" s="24" t="s">
        <v>315</v>
      </c>
      <c r="AH3" s="24" t="s">
        <v>316</v>
      </c>
      <c r="AI3" s="24" t="s">
        <v>313</v>
      </c>
      <c r="AJ3" s="24" t="s">
        <v>314</v>
      </c>
      <c r="AK3" s="24" t="s">
        <v>315</v>
      </c>
      <c r="AL3" s="32" t="s">
        <v>316</v>
      </c>
      <c r="AM3" s="305" t="s">
        <v>313</v>
      </c>
      <c r="AN3" s="24" t="s">
        <v>314</v>
      </c>
      <c r="AO3" s="24" t="s">
        <v>315</v>
      </c>
      <c r="AP3" s="32" t="s">
        <v>316</v>
      </c>
      <c r="AQ3" s="24" t="s">
        <v>313</v>
      </c>
      <c r="AR3" s="24" t="s">
        <v>314</v>
      </c>
      <c r="AS3" s="24" t="s">
        <v>315</v>
      </c>
      <c r="AT3" s="32" t="s">
        <v>316</v>
      </c>
      <c r="AU3" s="25" t="s">
        <v>313</v>
      </c>
      <c r="AW3" s="359"/>
      <c r="AX3" s="357"/>
      <c r="AY3" s="365"/>
      <c r="AZ3" s="365"/>
      <c r="BA3" s="365"/>
      <c r="BB3" s="365"/>
      <c r="BC3" s="365"/>
      <c r="BD3" s="365"/>
      <c r="BE3" s="365"/>
      <c r="BF3" s="365"/>
      <c r="BG3" s="365"/>
      <c r="BH3" s="330"/>
      <c r="BI3" s="336"/>
    </row>
    <row r="4" spans="1:61" ht="18" customHeight="1" x14ac:dyDescent="0.25">
      <c r="A4" s="197" t="s">
        <v>50</v>
      </c>
      <c r="B4" s="126" t="s">
        <v>397</v>
      </c>
      <c r="C4" s="190">
        <f>C5+C43-C69</f>
        <v>1371391.7523277481</v>
      </c>
      <c r="D4" s="190">
        <f t="shared" ref="D4:W4" si="0">D5+D43-D69</f>
        <v>751286.54243323288</v>
      </c>
      <c r="E4" s="190">
        <f t="shared" si="0"/>
        <v>3012168.7838847539</v>
      </c>
      <c r="F4" s="190">
        <f t="shared" si="0"/>
        <v>1073596.0371763029</v>
      </c>
      <c r="G4" s="190">
        <f t="shared" si="0"/>
        <v>2092774.7880187756</v>
      </c>
      <c r="H4" s="190">
        <f t="shared" si="0"/>
        <v>840956.63727777288</v>
      </c>
      <c r="I4" s="190">
        <f t="shared" si="0"/>
        <v>3010718.5444077649</v>
      </c>
      <c r="J4" s="190">
        <f t="shared" si="0"/>
        <v>719025.83632211783</v>
      </c>
      <c r="K4" s="190">
        <f t="shared" si="0"/>
        <v>2548262.0492333765</v>
      </c>
      <c r="L4" s="190">
        <f t="shared" si="0"/>
        <v>1643985.4374010183</v>
      </c>
      <c r="M4" s="190">
        <f t="shared" si="0"/>
        <v>1300902.2681134001</v>
      </c>
      <c r="N4" s="190">
        <f t="shared" si="0"/>
        <v>1184571.4709342001</v>
      </c>
      <c r="O4" s="190">
        <f t="shared" si="0"/>
        <v>2559179.7489999998</v>
      </c>
      <c r="P4" s="190">
        <f t="shared" si="0"/>
        <v>238001.26554519986</v>
      </c>
      <c r="Q4" s="190">
        <f t="shared" si="0"/>
        <v>2499204.8234704002</v>
      </c>
      <c r="R4" s="190">
        <f t="shared" si="0"/>
        <v>952549.12031999987</v>
      </c>
      <c r="S4" s="190">
        <f t="shared" si="0"/>
        <v>1417101.2313296467</v>
      </c>
      <c r="T4" s="190">
        <f t="shared" si="0"/>
        <v>3204263.7106400002</v>
      </c>
      <c r="U4" s="190">
        <f t="shared" si="0"/>
        <v>5098704.338680001</v>
      </c>
      <c r="V4" s="190">
        <f t="shared" si="0"/>
        <v>2179286.3255200004</v>
      </c>
      <c r="W4" s="190">
        <f t="shared" si="0"/>
        <v>3436690.5323200007</v>
      </c>
      <c r="X4" s="190">
        <f t="shared" ref="X4" si="1">X5+X43-X69</f>
        <v>1138881.6759199998</v>
      </c>
      <c r="Y4" s="190">
        <f t="shared" ref="Y4" si="2">Y5+Y43-Y69</f>
        <v>3338254.1362400004</v>
      </c>
      <c r="Z4" s="190">
        <f t="shared" ref="Z4" si="3">Z5+Z43-Z69</f>
        <v>2455295.0227199998</v>
      </c>
      <c r="AA4" s="190">
        <f t="shared" ref="AA4" si="4">AA5+AA43-AA69</f>
        <v>2394308.0320799998</v>
      </c>
      <c r="AB4" s="190">
        <f t="shared" ref="AB4" si="5">AB5+AB43-AB69</f>
        <v>1925517.0134000001</v>
      </c>
      <c r="AC4" s="190">
        <f t="shared" ref="AC4" si="6">AC5+AC43-AC69</f>
        <v>906055.75246666721</v>
      </c>
      <c r="AD4" s="190">
        <f t="shared" ref="AD4" si="7">AD5+AD43-AD69</f>
        <v>-500533.41031999991</v>
      </c>
      <c r="AE4" s="191">
        <f>AE5+AE43-AE69</f>
        <v>1749332.6419200001</v>
      </c>
      <c r="AF4" s="191">
        <f t="shared" ref="AF4:AL4" si="8">AF5+AF43-AF69</f>
        <v>169798.65904000006</v>
      </c>
      <c r="AG4" s="191">
        <f t="shared" si="8"/>
        <v>1512857.0038690008</v>
      </c>
      <c r="AH4" s="191">
        <f t="shared" si="8"/>
        <v>2141464.9815200008</v>
      </c>
      <c r="AI4" s="191">
        <f>AI5+AI43-AI69</f>
        <v>1400790.840657</v>
      </c>
      <c r="AJ4" s="191">
        <f t="shared" si="8"/>
        <v>1802882.8</v>
      </c>
      <c r="AK4" s="191">
        <f t="shared" si="8"/>
        <v>218286.88623210578</v>
      </c>
      <c r="AL4" s="198">
        <f t="shared" si="8"/>
        <v>2883857.2728159996</v>
      </c>
      <c r="AM4" s="193">
        <f t="shared" ref="AM4:AP4" si="9">AM5+AM43-AM69</f>
        <v>1848322.5174950003</v>
      </c>
      <c r="AN4" s="191">
        <f t="shared" si="9"/>
        <v>2516502.33543</v>
      </c>
      <c r="AO4" s="191">
        <f t="shared" si="9"/>
        <v>-529363.73730999976</v>
      </c>
      <c r="AP4" s="198">
        <f t="shared" si="9"/>
        <v>2702397.38</v>
      </c>
      <c r="AQ4" s="191">
        <f t="shared" ref="AQ4:AT4" si="10">AQ5+AQ43-AQ69</f>
        <v>528847.46140000015</v>
      </c>
      <c r="AR4" s="191">
        <f t="shared" si="10"/>
        <v>623284.69462000043</v>
      </c>
      <c r="AS4" s="191">
        <f t="shared" si="10"/>
        <v>1423504.5649900003</v>
      </c>
      <c r="AT4" s="198">
        <f t="shared" si="10"/>
        <v>905333.46</v>
      </c>
      <c r="AU4" s="199">
        <f t="shared" ref="AU4" si="11">AU5+AU43-AU69</f>
        <v>2358872.8899999997</v>
      </c>
      <c r="AW4" s="197" t="s">
        <v>50</v>
      </c>
      <c r="AX4" s="126" t="s">
        <v>397</v>
      </c>
      <c r="AY4" s="235">
        <f>C4+D4+E4+F4</f>
        <v>6208443.1158220377</v>
      </c>
      <c r="AZ4" s="235">
        <f>G4+H4+I4+J4</f>
        <v>6663475.8060264308</v>
      </c>
      <c r="BA4" s="235">
        <f>K4+L4+M4+N4</f>
        <v>6677721.225681995</v>
      </c>
      <c r="BB4" s="235">
        <f>O4+P4+Q4+R4</f>
        <v>6248934.9583355989</v>
      </c>
      <c r="BC4" s="235">
        <f>S4+T4+U4+V4</f>
        <v>11899355.606169648</v>
      </c>
      <c r="BD4" s="235">
        <f>W4+X4+Y4+Z4</f>
        <v>10369121.3672</v>
      </c>
      <c r="BE4" s="235">
        <f>AA4+AB4+AC4+AD4</f>
        <v>4725347.3876266675</v>
      </c>
      <c r="BF4" s="235">
        <f>AE4+AF4+AG4+AH4</f>
        <v>5573453.2863490023</v>
      </c>
      <c r="BG4" s="235">
        <f>AI4+AJ4+AK4+AL4</f>
        <v>6305817.7997051058</v>
      </c>
      <c r="BH4" s="273">
        <f>AM4+AN4+AO4+AP4</f>
        <v>6537858.4956150008</v>
      </c>
      <c r="BI4" s="260">
        <f>AQ4+AR4+AS4+AT4</f>
        <v>3480970.1810100009</v>
      </c>
    </row>
    <row r="5" spans="1:61" ht="18" customHeight="1" x14ac:dyDescent="0.25">
      <c r="A5" s="200" t="s">
        <v>51</v>
      </c>
      <c r="B5" s="127" t="s">
        <v>398</v>
      </c>
      <c r="C5" s="190">
        <f>C6</f>
        <v>1309441.2932756748</v>
      </c>
      <c r="D5" s="190">
        <f t="shared" ref="D5:AF5" si="12">D6</f>
        <v>763223.45138854382</v>
      </c>
      <c r="E5" s="190">
        <f t="shared" si="12"/>
        <v>3030214.9740869622</v>
      </c>
      <c r="F5" s="190">
        <f t="shared" si="12"/>
        <v>1711583.9720178014</v>
      </c>
      <c r="G5" s="190">
        <f t="shared" si="12"/>
        <v>2011519.8187949813</v>
      </c>
      <c r="H5" s="190">
        <f t="shared" si="12"/>
        <v>631388.42468399194</v>
      </c>
      <c r="I5" s="190">
        <f t="shared" si="12"/>
        <v>2573739.519393099</v>
      </c>
      <c r="J5" s="190">
        <f t="shared" si="12"/>
        <v>1251119.2132383282</v>
      </c>
      <c r="K5" s="190">
        <f t="shared" si="12"/>
        <v>2621248.2323836857</v>
      </c>
      <c r="L5" s="190">
        <f t="shared" si="12"/>
        <v>2125640.1674426612</v>
      </c>
      <c r="M5" s="190">
        <f t="shared" si="12"/>
        <v>2566884.3091509598</v>
      </c>
      <c r="N5" s="190">
        <f t="shared" si="12"/>
        <v>2096904.0578642003</v>
      </c>
      <c r="O5" s="190">
        <f t="shared" si="12"/>
        <v>2055402.304</v>
      </c>
      <c r="P5" s="190">
        <f t="shared" si="12"/>
        <v>1262007.2687927999</v>
      </c>
      <c r="Q5" s="190">
        <f t="shared" si="12"/>
        <v>2964962.2720396002</v>
      </c>
      <c r="R5" s="190">
        <f t="shared" si="12"/>
        <v>804363.99384000001</v>
      </c>
      <c r="S5" s="190">
        <f t="shared" si="12"/>
        <v>803055.58427428547</v>
      </c>
      <c r="T5" s="190">
        <f t="shared" si="12"/>
        <v>3689224.51376</v>
      </c>
      <c r="U5" s="190">
        <f t="shared" si="12"/>
        <v>4011202.5239600004</v>
      </c>
      <c r="V5" s="190">
        <f t="shared" si="12"/>
        <v>1525007.2296800001</v>
      </c>
      <c r="W5" s="190">
        <f t="shared" si="12"/>
        <v>3138759.4182400005</v>
      </c>
      <c r="X5" s="190">
        <f t="shared" si="12"/>
        <v>2419466.9020799999</v>
      </c>
      <c r="Y5" s="190">
        <f t="shared" si="12"/>
        <v>3698868.9703200003</v>
      </c>
      <c r="Z5" s="190">
        <f t="shared" si="12"/>
        <v>2938516.8155200002</v>
      </c>
      <c r="AA5" s="190">
        <f t="shared" si="12"/>
        <v>2518790.4055999997</v>
      </c>
      <c r="AB5" s="190">
        <f t="shared" si="12"/>
        <v>1425812.2122800001</v>
      </c>
      <c r="AC5" s="190">
        <f t="shared" si="12"/>
        <v>2414215.8040666669</v>
      </c>
      <c r="AD5" s="190">
        <f t="shared" si="12"/>
        <v>986590.41288000008</v>
      </c>
      <c r="AE5" s="190">
        <f t="shared" si="12"/>
        <v>1427438.1668</v>
      </c>
      <c r="AF5" s="190">
        <f t="shared" si="12"/>
        <v>3182157.8003199999</v>
      </c>
      <c r="AG5" s="190">
        <f t="shared" ref="AG5" si="13">AG6</f>
        <v>2823922.0038690008</v>
      </c>
      <c r="AH5" s="190">
        <f t="shared" ref="AH5" si="14">AH6</f>
        <v>5371497.2785600005</v>
      </c>
      <c r="AI5" s="190">
        <f t="shared" ref="AI5" si="15">AI6</f>
        <v>2814002.1935990001</v>
      </c>
      <c r="AJ5" s="190">
        <f t="shared" ref="AJ5" si="16">AJ6</f>
        <v>3621845</v>
      </c>
      <c r="AK5" s="190">
        <f t="shared" ref="AK5" si="17">AK6</f>
        <v>2517727.1155221057</v>
      </c>
      <c r="AL5" s="190">
        <f t="shared" ref="AL5" si="18">AL6</f>
        <v>3547398.9028159999</v>
      </c>
      <c r="AM5" s="306">
        <f t="shared" ref="AM5" si="19">AM6</f>
        <v>1452641.998835</v>
      </c>
      <c r="AN5" s="190">
        <f>AN6</f>
        <v>1642272.4598599998</v>
      </c>
      <c r="AO5" s="190">
        <f t="shared" ref="AO5:AU5" si="20">AO6</f>
        <v>2874141.5252149999</v>
      </c>
      <c r="AP5" s="198">
        <f t="shared" si="20"/>
        <v>3850037.7199999997</v>
      </c>
      <c r="AQ5" s="190">
        <f t="shared" si="20"/>
        <v>844426.71895000001</v>
      </c>
      <c r="AR5" s="190">
        <f>AR6</f>
        <v>1715401.67029</v>
      </c>
      <c r="AS5" s="190">
        <f t="shared" si="20"/>
        <v>3690407.6672300003</v>
      </c>
      <c r="AT5" s="198">
        <f t="shared" si="20"/>
        <v>4811228.91</v>
      </c>
      <c r="AU5" s="199">
        <f t="shared" si="20"/>
        <v>843773.71</v>
      </c>
      <c r="AW5" s="200" t="s">
        <v>51</v>
      </c>
      <c r="AX5" s="127" t="s">
        <v>398</v>
      </c>
      <c r="AY5" s="235">
        <f t="shared" ref="AY5:AY68" si="21">C5+D5+E5+F5</f>
        <v>6814463.6907689823</v>
      </c>
      <c r="AZ5" s="235">
        <f t="shared" ref="AZ5:AZ68" si="22">G5+H5+I5+J5</f>
        <v>6467766.9761104006</v>
      </c>
      <c r="BA5" s="235">
        <f t="shared" ref="BA5:BA68" si="23">K5+L5+M5+N5</f>
        <v>9410676.7668415066</v>
      </c>
      <c r="BB5" s="235">
        <f t="shared" ref="BB5:BB68" si="24">O5+P5+Q5+R5</f>
        <v>7086735.8386723995</v>
      </c>
      <c r="BC5" s="235">
        <f t="shared" ref="BC5:BC68" si="25">S5+T5+U5+V5</f>
        <v>10028489.851674285</v>
      </c>
      <c r="BD5" s="235">
        <f t="shared" ref="BD5:BD68" si="26">W5+X5+Y5+Z5</f>
        <v>12195612.10616</v>
      </c>
      <c r="BE5" s="235">
        <f t="shared" ref="BE5:BE68" si="27">AA5+AB5+AC5+AD5</f>
        <v>7345408.8348266669</v>
      </c>
      <c r="BF5" s="235">
        <f t="shared" ref="BF5:BF68" si="28">AE5+AF5+AG5+AH5</f>
        <v>12805015.249549001</v>
      </c>
      <c r="BG5" s="235">
        <f t="shared" ref="BG5:BG68" si="29">AI5+AJ5+AK5+AL5</f>
        <v>12500973.211937105</v>
      </c>
      <c r="BH5" s="273">
        <f t="shared" ref="BH5:BH49" si="30">AM5+AN5+AO5+AP5</f>
        <v>9819093.7039100006</v>
      </c>
      <c r="BI5" s="260">
        <f>AQ5+AR5+AS5+AT5</f>
        <v>11061464.966469999</v>
      </c>
    </row>
    <row r="6" spans="1:61" ht="18" customHeight="1" x14ac:dyDescent="0.25">
      <c r="A6" s="201" t="s">
        <v>52</v>
      </c>
      <c r="B6" s="128" t="s">
        <v>216</v>
      </c>
      <c r="C6" s="191">
        <f>C7-C8</f>
        <v>1309441.2932756748</v>
      </c>
      <c r="D6" s="191">
        <f t="shared" ref="D6:W6" si="31">D7-D8</f>
        <v>763223.45138854382</v>
      </c>
      <c r="E6" s="191">
        <f t="shared" si="31"/>
        <v>3030214.9740869622</v>
      </c>
      <c r="F6" s="191">
        <f t="shared" si="31"/>
        <v>1711583.9720178014</v>
      </c>
      <c r="G6" s="191">
        <f t="shared" si="31"/>
        <v>2011519.8187949813</v>
      </c>
      <c r="H6" s="191">
        <f t="shared" si="31"/>
        <v>631388.42468399194</v>
      </c>
      <c r="I6" s="191">
        <f t="shared" si="31"/>
        <v>2573739.519393099</v>
      </c>
      <c r="J6" s="191">
        <f t="shared" si="31"/>
        <v>1251119.2132383282</v>
      </c>
      <c r="K6" s="191">
        <f t="shared" si="31"/>
        <v>2621248.2323836857</v>
      </c>
      <c r="L6" s="191">
        <f t="shared" si="31"/>
        <v>2125640.1674426612</v>
      </c>
      <c r="M6" s="191">
        <f t="shared" si="31"/>
        <v>2566884.3091509598</v>
      </c>
      <c r="N6" s="191">
        <f t="shared" si="31"/>
        <v>2096904.0578642003</v>
      </c>
      <c r="O6" s="191">
        <f t="shared" si="31"/>
        <v>2055402.304</v>
      </c>
      <c r="P6" s="191">
        <f t="shared" si="31"/>
        <v>1262007.2687927999</v>
      </c>
      <c r="Q6" s="191">
        <f t="shared" si="31"/>
        <v>2964962.2720396002</v>
      </c>
      <c r="R6" s="191">
        <f t="shared" si="31"/>
        <v>804363.99384000001</v>
      </c>
      <c r="S6" s="191">
        <f t="shared" si="31"/>
        <v>803055.58427428547</v>
      </c>
      <c r="T6" s="191">
        <f t="shared" si="31"/>
        <v>3689224.51376</v>
      </c>
      <c r="U6" s="191">
        <f t="shared" si="31"/>
        <v>4011202.5239600004</v>
      </c>
      <c r="V6" s="191">
        <f t="shared" si="31"/>
        <v>1525007.2296800001</v>
      </c>
      <c r="W6" s="191">
        <f t="shared" si="31"/>
        <v>3138759.4182400005</v>
      </c>
      <c r="X6" s="191">
        <f t="shared" ref="X6" si="32">X7-X8</f>
        <v>2419466.9020799999</v>
      </c>
      <c r="Y6" s="191">
        <f t="shared" ref="Y6" si="33">Y7-Y8</f>
        <v>3698868.9703200003</v>
      </c>
      <c r="Z6" s="191">
        <f t="shared" ref="Z6" si="34">Z7-Z8</f>
        <v>2938516.8155200002</v>
      </c>
      <c r="AA6" s="191">
        <f t="shared" ref="AA6" si="35">AA7-AA8</f>
        <v>2518790.4055999997</v>
      </c>
      <c r="AB6" s="191">
        <f t="shared" ref="AB6" si="36">AB7-AB8</f>
        <v>1425812.2122800001</v>
      </c>
      <c r="AC6" s="191">
        <f t="shared" ref="AC6" si="37">AC7-AC8</f>
        <v>2414215.8040666669</v>
      </c>
      <c r="AD6" s="191">
        <f t="shared" ref="AD6" si="38">AD7-AD8</f>
        <v>986590.41288000008</v>
      </c>
      <c r="AE6" s="191">
        <f>AE7-AE8</f>
        <v>1427438.1668</v>
      </c>
      <c r="AF6" s="191">
        <f t="shared" ref="AF6:AI6" si="39">AF7-AF8</f>
        <v>3182157.8003199999</v>
      </c>
      <c r="AG6" s="191">
        <f t="shared" si="39"/>
        <v>2823922.0038690008</v>
      </c>
      <c r="AH6" s="191">
        <f t="shared" si="39"/>
        <v>5371497.2785600005</v>
      </c>
      <c r="AI6" s="191">
        <f t="shared" si="39"/>
        <v>2814002.1935990001</v>
      </c>
      <c r="AJ6" s="191">
        <f t="shared" ref="AJ6" si="40">AJ7-AJ8</f>
        <v>3621845</v>
      </c>
      <c r="AK6" s="191">
        <f t="shared" ref="AK6:AN6" si="41">AK7-AK8</f>
        <v>2517727.1155221057</v>
      </c>
      <c r="AL6" s="198">
        <f t="shared" si="41"/>
        <v>3547398.9028159999</v>
      </c>
      <c r="AM6" s="193">
        <f t="shared" si="41"/>
        <v>1452641.998835</v>
      </c>
      <c r="AN6" s="191">
        <f t="shared" si="41"/>
        <v>1642272.4598599998</v>
      </c>
      <c r="AO6" s="191">
        <f t="shared" ref="AO6:AR6" si="42">AO7-AO8</f>
        <v>2874141.5252149999</v>
      </c>
      <c r="AP6" s="198">
        <f t="shared" si="42"/>
        <v>3850037.7199999997</v>
      </c>
      <c r="AQ6" s="191">
        <f t="shared" si="42"/>
        <v>844426.71895000001</v>
      </c>
      <c r="AR6" s="191">
        <f t="shared" si="42"/>
        <v>1715401.67029</v>
      </c>
      <c r="AS6" s="191">
        <f t="shared" ref="AS6:AT6" si="43">AS7-AS8</f>
        <v>3690407.6672300003</v>
      </c>
      <c r="AT6" s="198">
        <f t="shared" si="43"/>
        <v>4811228.91</v>
      </c>
      <c r="AU6" s="199">
        <f t="shared" ref="AU6" si="44">AU7-AU8</f>
        <v>843773.71</v>
      </c>
      <c r="AW6" s="201" t="s">
        <v>52</v>
      </c>
      <c r="AX6" s="128" t="s">
        <v>216</v>
      </c>
      <c r="AY6" s="235">
        <f t="shared" si="21"/>
        <v>6814463.6907689823</v>
      </c>
      <c r="AZ6" s="235">
        <f t="shared" si="22"/>
        <v>6467766.9761104006</v>
      </c>
      <c r="BA6" s="235">
        <f t="shared" si="23"/>
        <v>9410676.7668415066</v>
      </c>
      <c r="BB6" s="235">
        <f t="shared" si="24"/>
        <v>7086735.8386723995</v>
      </c>
      <c r="BC6" s="235">
        <f t="shared" si="25"/>
        <v>10028489.851674285</v>
      </c>
      <c r="BD6" s="235">
        <f t="shared" si="26"/>
        <v>12195612.10616</v>
      </c>
      <c r="BE6" s="235">
        <f t="shared" si="27"/>
        <v>7345408.8348266669</v>
      </c>
      <c r="BF6" s="235">
        <f t="shared" si="28"/>
        <v>12805015.249549001</v>
      </c>
      <c r="BG6" s="235">
        <f t="shared" si="29"/>
        <v>12500973.211937105</v>
      </c>
      <c r="BH6" s="273">
        <f t="shared" si="30"/>
        <v>9819093.7039100006</v>
      </c>
      <c r="BI6" s="260">
        <f t="shared" ref="BI6:BI8" si="45">AQ6+AR6+AS6+AT6</f>
        <v>11061464.966469999</v>
      </c>
    </row>
    <row r="7" spans="1:61" ht="18" customHeight="1" x14ac:dyDescent="0.25">
      <c r="A7" s="201" t="s">
        <v>11</v>
      </c>
      <c r="B7" s="129" t="s">
        <v>293</v>
      </c>
      <c r="C7" s="192">
        <v>1329282.8062756748</v>
      </c>
      <c r="D7" s="192">
        <v>781354.26338854386</v>
      </c>
      <c r="E7" s="192">
        <v>3261998.092086962</v>
      </c>
      <c r="F7" s="192">
        <v>1730448.2560178014</v>
      </c>
      <c r="G7" s="192">
        <v>2122653.0387949813</v>
      </c>
      <c r="H7" s="192">
        <v>658678.47668399196</v>
      </c>
      <c r="I7" s="192">
        <v>2685360.488393099</v>
      </c>
      <c r="J7" s="192">
        <v>1258917.7892383281</v>
      </c>
      <c r="K7" s="192">
        <v>2636490.9163836855</v>
      </c>
      <c r="L7" s="192">
        <v>2141951.0204426614</v>
      </c>
      <c r="M7" s="192">
        <v>2618788.31015096</v>
      </c>
      <c r="N7" s="192">
        <v>2274223.2478642003</v>
      </c>
      <c r="O7" s="192">
        <v>2230139.44</v>
      </c>
      <c r="P7" s="192">
        <v>1282512.9717927999</v>
      </c>
      <c r="Q7" s="192">
        <v>2989742.4070396</v>
      </c>
      <c r="R7" s="192">
        <v>829331.22383999999</v>
      </c>
      <c r="S7" s="192">
        <v>932451.93864000007</v>
      </c>
      <c r="T7" s="192">
        <v>3737562.51376</v>
      </c>
      <c r="U7" s="192">
        <v>4103102.9689600002</v>
      </c>
      <c r="V7" s="192">
        <v>1739827.15968</v>
      </c>
      <c r="W7" s="192">
        <v>3150095.7182400003</v>
      </c>
      <c r="X7" s="192">
        <v>2436181.6020800001</v>
      </c>
      <c r="Y7" s="192">
        <v>4079307.3703200002</v>
      </c>
      <c r="Z7" s="192">
        <v>2951783.11552</v>
      </c>
      <c r="AA7" s="192">
        <v>2550652.3055999996</v>
      </c>
      <c r="AB7" s="192">
        <v>1486018.0252799999</v>
      </c>
      <c r="AC7" s="192">
        <v>2603372.4084000001</v>
      </c>
      <c r="AD7" s="192">
        <v>1163296.2728800001</v>
      </c>
      <c r="AE7" s="192">
        <v>1440159.1668</v>
      </c>
      <c r="AF7" s="192">
        <v>3233809.8003199999</v>
      </c>
      <c r="AG7" s="192">
        <v>2826230.0328800008</v>
      </c>
      <c r="AH7" s="192">
        <v>5392251.4785600007</v>
      </c>
      <c r="AI7" s="192">
        <v>2814452.093599</v>
      </c>
      <c r="AJ7" s="192">
        <v>3625904</v>
      </c>
      <c r="AK7" s="192">
        <v>2759231.98043</v>
      </c>
      <c r="AL7" s="202">
        <v>3603579.9028159999</v>
      </c>
      <c r="AM7" s="154">
        <v>1586173.1988349999</v>
      </c>
      <c r="AN7" s="192">
        <v>1642272.4598599998</v>
      </c>
      <c r="AO7" s="192">
        <v>2996320.5252149999</v>
      </c>
      <c r="AP7" s="202">
        <v>3851605.7199999997</v>
      </c>
      <c r="AQ7" s="192">
        <v>844549.11895000003</v>
      </c>
      <c r="AR7" s="192">
        <v>1718498.67029</v>
      </c>
      <c r="AS7" s="192">
        <v>3691702.7672300003</v>
      </c>
      <c r="AT7" s="202">
        <v>4867804.91</v>
      </c>
      <c r="AU7" s="203">
        <v>845740.23</v>
      </c>
      <c r="AW7" s="201" t="s">
        <v>11</v>
      </c>
      <c r="AX7" s="129" t="s">
        <v>293</v>
      </c>
      <c r="AY7" s="4">
        <f t="shared" si="21"/>
        <v>7103083.4177689822</v>
      </c>
      <c r="AZ7" s="4">
        <f t="shared" si="22"/>
        <v>6725609.7931104004</v>
      </c>
      <c r="BA7" s="4">
        <f t="shared" si="23"/>
        <v>9671453.4948415067</v>
      </c>
      <c r="BB7" s="4">
        <f t="shared" si="24"/>
        <v>7331726.0426723994</v>
      </c>
      <c r="BC7" s="4">
        <f t="shared" si="25"/>
        <v>10512944.581040001</v>
      </c>
      <c r="BD7" s="4">
        <f t="shared" si="26"/>
        <v>12617367.806160001</v>
      </c>
      <c r="BE7" s="4">
        <f t="shared" si="27"/>
        <v>7803339.0121599995</v>
      </c>
      <c r="BF7" s="4">
        <f t="shared" si="28"/>
        <v>12892450.478560001</v>
      </c>
      <c r="BG7" s="4">
        <f t="shared" si="29"/>
        <v>12803167.976845</v>
      </c>
      <c r="BH7" s="274">
        <f t="shared" si="30"/>
        <v>10076371.90391</v>
      </c>
      <c r="BI7" s="261">
        <f t="shared" si="45"/>
        <v>11122555.466469999</v>
      </c>
    </row>
    <row r="8" spans="1:61" ht="18" customHeight="1" x14ac:dyDescent="0.25">
      <c r="A8" s="201" t="s">
        <v>6</v>
      </c>
      <c r="B8" s="129" t="s">
        <v>294</v>
      </c>
      <c r="C8" s="192">
        <v>19841.512999999999</v>
      </c>
      <c r="D8" s="192">
        <v>18130.811999999998</v>
      </c>
      <c r="E8" s="192">
        <v>231783.11799999999</v>
      </c>
      <c r="F8" s="192">
        <v>18864.284</v>
      </c>
      <c r="G8" s="192">
        <v>111133.22000000002</v>
      </c>
      <c r="H8" s="192">
        <v>27290.052000000003</v>
      </c>
      <c r="I8" s="192">
        <v>111620.96899999997</v>
      </c>
      <c r="J8" s="192">
        <v>7798.576</v>
      </c>
      <c r="K8" s="192">
        <v>15242.683999999999</v>
      </c>
      <c r="L8" s="192">
        <v>16310.852999999999</v>
      </c>
      <c r="M8" s="192">
        <v>51904.001000000004</v>
      </c>
      <c r="N8" s="192">
        <v>177319.19</v>
      </c>
      <c r="O8" s="192">
        <v>174737.13599999997</v>
      </c>
      <c r="P8" s="192">
        <v>20505.703000000001</v>
      </c>
      <c r="Q8" s="192">
        <v>24780.135000000002</v>
      </c>
      <c r="R8" s="192">
        <v>24967.23</v>
      </c>
      <c r="S8" s="192">
        <v>129396.35436571456</v>
      </c>
      <c r="T8" s="192">
        <v>48338</v>
      </c>
      <c r="U8" s="192">
        <v>91900.445000000007</v>
      </c>
      <c r="V8" s="192">
        <v>214819.93</v>
      </c>
      <c r="W8" s="192">
        <v>11336.3</v>
      </c>
      <c r="X8" s="192">
        <v>16714.7</v>
      </c>
      <c r="Y8" s="192">
        <v>380438.4</v>
      </c>
      <c r="Z8" s="192">
        <v>13266.300000000001</v>
      </c>
      <c r="AA8" s="192">
        <v>31861.9</v>
      </c>
      <c r="AB8" s="192">
        <v>60205.812999999936</v>
      </c>
      <c r="AC8" s="192">
        <v>189156.60433333329</v>
      </c>
      <c r="AD8" s="192">
        <v>176705.86</v>
      </c>
      <c r="AE8" s="192">
        <v>12721</v>
      </c>
      <c r="AF8" s="192">
        <v>51652</v>
      </c>
      <c r="AG8" s="192">
        <v>2308.0290110000001</v>
      </c>
      <c r="AH8" s="192">
        <v>20754.2</v>
      </c>
      <c r="AI8" s="192">
        <v>449.9</v>
      </c>
      <c r="AJ8" s="192">
        <v>4059</v>
      </c>
      <c r="AK8" s="192">
        <v>241504.86490789446</v>
      </c>
      <c r="AL8" s="202">
        <v>56181</v>
      </c>
      <c r="AM8" s="154">
        <v>133531.20000000001</v>
      </c>
      <c r="AN8" s="192">
        <v>0</v>
      </c>
      <c r="AO8" s="192">
        <v>122179</v>
      </c>
      <c r="AP8" s="202">
        <v>1568</v>
      </c>
      <c r="AQ8" s="192">
        <v>122.39999999999999</v>
      </c>
      <c r="AR8" s="192">
        <v>3097</v>
      </c>
      <c r="AS8" s="192">
        <v>1295.0999999999999</v>
      </c>
      <c r="AT8" s="202">
        <v>56576</v>
      </c>
      <c r="AU8" s="203">
        <v>1966.52</v>
      </c>
      <c r="AW8" s="201" t="s">
        <v>6</v>
      </c>
      <c r="AX8" s="129" t="s">
        <v>294</v>
      </c>
      <c r="AY8" s="4">
        <f t="shared" si="21"/>
        <v>288619.72699999996</v>
      </c>
      <c r="AZ8" s="4">
        <f t="shared" si="22"/>
        <v>257842.81699999998</v>
      </c>
      <c r="BA8" s="4">
        <f t="shared" si="23"/>
        <v>260776.728</v>
      </c>
      <c r="BB8" s="4">
        <f t="shared" si="24"/>
        <v>244990.204</v>
      </c>
      <c r="BC8" s="4">
        <f t="shared" si="25"/>
        <v>484454.72936571453</v>
      </c>
      <c r="BD8" s="4">
        <f t="shared" si="26"/>
        <v>421755.7</v>
      </c>
      <c r="BE8" s="4">
        <f t="shared" si="27"/>
        <v>457930.17733333318</v>
      </c>
      <c r="BF8" s="4">
        <f t="shared" si="28"/>
        <v>87435.229011000003</v>
      </c>
      <c r="BG8" s="4">
        <f t="shared" si="29"/>
        <v>302194.76490789442</v>
      </c>
      <c r="BH8" s="274">
        <f t="shared" si="30"/>
        <v>257278.2</v>
      </c>
      <c r="BI8" s="261">
        <f t="shared" si="45"/>
        <v>61090.5</v>
      </c>
    </row>
    <row r="9" spans="1:61" ht="18" customHeight="1" x14ac:dyDescent="0.25">
      <c r="A9" s="201" t="s">
        <v>53</v>
      </c>
      <c r="B9" s="129" t="s">
        <v>330</v>
      </c>
      <c r="C9" s="192" t="s">
        <v>405</v>
      </c>
      <c r="D9" s="192" t="s">
        <v>405</v>
      </c>
      <c r="E9" s="192" t="s">
        <v>405</v>
      </c>
      <c r="F9" s="192" t="s">
        <v>405</v>
      </c>
      <c r="G9" s="192" t="s">
        <v>405</v>
      </c>
      <c r="H9" s="192" t="s">
        <v>405</v>
      </c>
      <c r="I9" s="192" t="s">
        <v>405</v>
      </c>
      <c r="J9" s="192" t="s">
        <v>405</v>
      </c>
      <c r="K9" s="192" t="s">
        <v>405</v>
      </c>
      <c r="L9" s="192" t="s">
        <v>405</v>
      </c>
      <c r="M9" s="192" t="s">
        <v>405</v>
      </c>
      <c r="N9" s="192" t="s">
        <v>405</v>
      </c>
      <c r="O9" s="192" t="s">
        <v>405</v>
      </c>
      <c r="P9" s="192" t="s">
        <v>405</v>
      </c>
      <c r="Q9" s="192" t="s">
        <v>405</v>
      </c>
      <c r="R9" s="192" t="s">
        <v>405</v>
      </c>
      <c r="S9" s="192" t="s">
        <v>405</v>
      </c>
      <c r="T9" s="192" t="s">
        <v>405</v>
      </c>
      <c r="U9" s="192" t="s">
        <v>405</v>
      </c>
      <c r="V9" s="192" t="s">
        <v>405</v>
      </c>
      <c r="W9" s="192" t="s">
        <v>405</v>
      </c>
      <c r="X9" s="192" t="s">
        <v>405</v>
      </c>
      <c r="Y9" s="192" t="s">
        <v>405</v>
      </c>
      <c r="Z9" s="192" t="s">
        <v>405</v>
      </c>
      <c r="AA9" s="192" t="s">
        <v>405</v>
      </c>
      <c r="AB9" s="192" t="s">
        <v>405</v>
      </c>
      <c r="AC9" s="192" t="s">
        <v>405</v>
      </c>
      <c r="AD9" s="192" t="s">
        <v>405</v>
      </c>
      <c r="AE9" s="192" t="s">
        <v>405</v>
      </c>
      <c r="AF9" s="192" t="s">
        <v>405</v>
      </c>
      <c r="AG9" s="192" t="s">
        <v>405</v>
      </c>
      <c r="AH9" s="192" t="s">
        <v>405</v>
      </c>
      <c r="AI9" s="192" t="s">
        <v>405</v>
      </c>
      <c r="AJ9" s="192" t="s">
        <v>405</v>
      </c>
      <c r="AK9" s="192" t="s">
        <v>405</v>
      </c>
      <c r="AL9" s="202" t="s">
        <v>405</v>
      </c>
      <c r="AM9" s="154" t="s">
        <v>405</v>
      </c>
      <c r="AN9" s="192" t="s">
        <v>405</v>
      </c>
      <c r="AO9" s="192" t="s">
        <v>405</v>
      </c>
      <c r="AP9" s="202" t="s">
        <v>405</v>
      </c>
      <c r="AQ9" s="192" t="s">
        <v>405</v>
      </c>
      <c r="AR9" s="192" t="s">
        <v>405</v>
      </c>
      <c r="AS9" s="192" t="s">
        <v>405</v>
      </c>
      <c r="AT9" s="202" t="s">
        <v>405</v>
      </c>
      <c r="AU9" s="203" t="s">
        <v>405</v>
      </c>
      <c r="AW9" s="201" t="s">
        <v>53</v>
      </c>
      <c r="AX9" s="129" t="s">
        <v>330</v>
      </c>
      <c r="AY9" s="263" t="s">
        <v>405</v>
      </c>
      <c r="AZ9" s="263" t="s">
        <v>405</v>
      </c>
      <c r="BA9" s="263" t="s">
        <v>405</v>
      </c>
      <c r="BB9" s="263" t="s">
        <v>405</v>
      </c>
      <c r="BC9" s="263" t="s">
        <v>405</v>
      </c>
      <c r="BD9" s="263" t="s">
        <v>405</v>
      </c>
      <c r="BE9" s="263" t="s">
        <v>405</v>
      </c>
      <c r="BF9" s="263" t="s">
        <v>405</v>
      </c>
      <c r="BG9" s="263" t="s">
        <v>405</v>
      </c>
      <c r="BH9" s="275" t="s">
        <v>405</v>
      </c>
      <c r="BI9" s="264" t="s">
        <v>405</v>
      </c>
    </row>
    <row r="10" spans="1:61" ht="18" customHeight="1" x14ac:dyDescent="0.25">
      <c r="A10" s="201" t="s">
        <v>54</v>
      </c>
      <c r="B10" s="129" t="s">
        <v>331</v>
      </c>
      <c r="C10" s="192" t="s">
        <v>405</v>
      </c>
      <c r="D10" s="192" t="s">
        <v>405</v>
      </c>
      <c r="E10" s="192" t="s">
        <v>405</v>
      </c>
      <c r="F10" s="192" t="s">
        <v>405</v>
      </c>
      <c r="G10" s="192" t="s">
        <v>405</v>
      </c>
      <c r="H10" s="192" t="s">
        <v>405</v>
      </c>
      <c r="I10" s="192" t="s">
        <v>405</v>
      </c>
      <c r="J10" s="192" t="s">
        <v>405</v>
      </c>
      <c r="K10" s="192" t="s">
        <v>405</v>
      </c>
      <c r="L10" s="192" t="s">
        <v>405</v>
      </c>
      <c r="M10" s="192" t="s">
        <v>405</v>
      </c>
      <c r="N10" s="192" t="s">
        <v>405</v>
      </c>
      <c r="O10" s="192" t="s">
        <v>405</v>
      </c>
      <c r="P10" s="192" t="s">
        <v>405</v>
      </c>
      <c r="Q10" s="192" t="s">
        <v>405</v>
      </c>
      <c r="R10" s="192" t="s">
        <v>405</v>
      </c>
      <c r="S10" s="192" t="s">
        <v>405</v>
      </c>
      <c r="T10" s="192" t="s">
        <v>405</v>
      </c>
      <c r="U10" s="192" t="s">
        <v>405</v>
      </c>
      <c r="V10" s="192" t="s">
        <v>405</v>
      </c>
      <c r="W10" s="192" t="s">
        <v>405</v>
      </c>
      <c r="X10" s="192" t="s">
        <v>405</v>
      </c>
      <c r="Y10" s="192" t="s">
        <v>405</v>
      </c>
      <c r="Z10" s="192" t="s">
        <v>405</v>
      </c>
      <c r="AA10" s="192" t="s">
        <v>405</v>
      </c>
      <c r="AB10" s="192" t="s">
        <v>405</v>
      </c>
      <c r="AC10" s="192" t="s">
        <v>405</v>
      </c>
      <c r="AD10" s="192" t="s">
        <v>405</v>
      </c>
      <c r="AE10" s="192" t="s">
        <v>405</v>
      </c>
      <c r="AF10" s="192" t="s">
        <v>405</v>
      </c>
      <c r="AG10" s="192" t="s">
        <v>405</v>
      </c>
      <c r="AH10" s="192" t="s">
        <v>405</v>
      </c>
      <c r="AI10" s="192" t="s">
        <v>405</v>
      </c>
      <c r="AJ10" s="192" t="s">
        <v>405</v>
      </c>
      <c r="AK10" s="192" t="s">
        <v>405</v>
      </c>
      <c r="AL10" s="202" t="s">
        <v>405</v>
      </c>
      <c r="AM10" s="154" t="s">
        <v>405</v>
      </c>
      <c r="AN10" s="192" t="s">
        <v>405</v>
      </c>
      <c r="AO10" s="192" t="s">
        <v>405</v>
      </c>
      <c r="AP10" s="202" t="s">
        <v>405</v>
      </c>
      <c r="AQ10" s="192" t="s">
        <v>405</v>
      </c>
      <c r="AR10" s="192" t="s">
        <v>405</v>
      </c>
      <c r="AS10" s="192" t="s">
        <v>405</v>
      </c>
      <c r="AT10" s="202" t="s">
        <v>405</v>
      </c>
      <c r="AU10" s="203" t="s">
        <v>405</v>
      </c>
      <c r="AW10" s="201" t="s">
        <v>54</v>
      </c>
      <c r="AX10" s="129" t="s">
        <v>331</v>
      </c>
      <c r="AY10" s="263" t="s">
        <v>405</v>
      </c>
      <c r="AZ10" s="263" t="s">
        <v>405</v>
      </c>
      <c r="BA10" s="263" t="s">
        <v>405</v>
      </c>
      <c r="BB10" s="263" t="s">
        <v>405</v>
      </c>
      <c r="BC10" s="263" t="s">
        <v>405</v>
      </c>
      <c r="BD10" s="263" t="s">
        <v>405</v>
      </c>
      <c r="BE10" s="263" t="s">
        <v>405</v>
      </c>
      <c r="BF10" s="263" t="s">
        <v>405</v>
      </c>
      <c r="BG10" s="263" t="s">
        <v>405</v>
      </c>
      <c r="BH10" s="275" t="s">
        <v>405</v>
      </c>
      <c r="BI10" s="264" t="s">
        <v>405</v>
      </c>
    </row>
    <row r="11" spans="1:61" ht="18" customHeight="1" x14ac:dyDescent="0.25">
      <c r="A11" s="201" t="s">
        <v>55</v>
      </c>
      <c r="B11" s="129" t="s">
        <v>332</v>
      </c>
      <c r="C11" s="192" t="s">
        <v>405</v>
      </c>
      <c r="D11" s="192" t="s">
        <v>405</v>
      </c>
      <c r="E11" s="192" t="s">
        <v>405</v>
      </c>
      <c r="F11" s="192" t="s">
        <v>405</v>
      </c>
      <c r="G11" s="192" t="s">
        <v>405</v>
      </c>
      <c r="H11" s="192" t="s">
        <v>405</v>
      </c>
      <c r="I11" s="192" t="s">
        <v>405</v>
      </c>
      <c r="J11" s="192" t="s">
        <v>405</v>
      </c>
      <c r="K11" s="192" t="s">
        <v>405</v>
      </c>
      <c r="L11" s="192" t="s">
        <v>405</v>
      </c>
      <c r="M11" s="192" t="s">
        <v>405</v>
      </c>
      <c r="N11" s="192" t="s">
        <v>405</v>
      </c>
      <c r="O11" s="192" t="s">
        <v>405</v>
      </c>
      <c r="P11" s="192" t="s">
        <v>405</v>
      </c>
      <c r="Q11" s="192" t="s">
        <v>405</v>
      </c>
      <c r="R11" s="192" t="s">
        <v>405</v>
      </c>
      <c r="S11" s="192" t="s">
        <v>405</v>
      </c>
      <c r="T11" s="192" t="s">
        <v>405</v>
      </c>
      <c r="U11" s="192" t="s">
        <v>405</v>
      </c>
      <c r="V11" s="192" t="s">
        <v>405</v>
      </c>
      <c r="W11" s="192" t="s">
        <v>405</v>
      </c>
      <c r="X11" s="192" t="s">
        <v>405</v>
      </c>
      <c r="Y11" s="192" t="s">
        <v>405</v>
      </c>
      <c r="Z11" s="192" t="s">
        <v>405</v>
      </c>
      <c r="AA11" s="192" t="s">
        <v>405</v>
      </c>
      <c r="AB11" s="192" t="s">
        <v>405</v>
      </c>
      <c r="AC11" s="192" t="s">
        <v>405</v>
      </c>
      <c r="AD11" s="192" t="s">
        <v>405</v>
      </c>
      <c r="AE11" s="192" t="s">
        <v>405</v>
      </c>
      <c r="AF11" s="192" t="s">
        <v>405</v>
      </c>
      <c r="AG11" s="192" t="s">
        <v>405</v>
      </c>
      <c r="AH11" s="192" t="s">
        <v>405</v>
      </c>
      <c r="AI11" s="192" t="s">
        <v>405</v>
      </c>
      <c r="AJ11" s="192" t="s">
        <v>405</v>
      </c>
      <c r="AK11" s="192" t="s">
        <v>405</v>
      </c>
      <c r="AL11" s="202" t="s">
        <v>405</v>
      </c>
      <c r="AM11" s="154" t="s">
        <v>405</v>
      </c>
      <c r="AN11" s="192" t="s">
        <v>405</v>
      </c>
      <c r="AO11" s="192" t="s">
        <v>405</v>
      </c>
      <c r="AP11" s="202" t="s">
        <v>405</v>
      </c>
      <c r="AQ11" s="192" t="s">
        <v>405</v>
      </c>
      <c r="AR11" s="192" t="s">
        <v>405</v>
      </c>
      <c r="AS11" s="192" t="s">
        <v>405</v>
      </c>
      <c r="AT11" s="202" t="s">
        <v>405</v>
      </c>
      <c r="AU11" s="203" t="s">
        <v>405</v>
      </c>
      <c r="AW11" s="201" t="s">
        <v>55</v>
      </c>
      <c r="AX11" s="129" t="s">
        <v>332</v>
      </c>
      <c r="AY11" s="263" t="s">
        <v>405</v>
      </c>
      <c r="AZ11" s="263" t="s">
        <v>405</v>
      </c>
      <c r="BA11" s="263" t="s">
        <v>405</v>
      </c>
      <c r="BB11" s="263" t="s">
        <v>405</v>
      </c>
      <c r="BC11" s="263" t="s">
        <v>405</v>
      </c>
      <c r="BD11" s="263" t="s">
        <v>405</v>
      </c>
      <c r="BE11" s="263" t="s">
        <v>405</v>
      </c>
      <c r="BF11" s="263" t="s">
        <v>405</v>
      </c>
      <c r="BG11" s="263" t="s">
        <v>405</v>
      </c>
      <c r="BH11" s="275" t="s">
        <v>405</v>
      </c>
      <c r="BI11" s="264" t="s">
        <v>405</v>
      </c>
    </row>
    <row r="12" spans="1:61" ht="18" customHeight="1" x14ac:dyDescent="0.25">
      <c r="A12" s="201" t="s">
        <v>56</v>
      </c>
      <c r="B12" s="129" t="s">
        <v>333</v>
      </c>
      <c r="C12" s="192" t="s">
        <v>405</v>
      </c>
      <c r="D12" s="192" t="s">
        <v>405</v>
      </c>
      <c r="E12" s="192" t="s">
        <v>405</v>
      </c>
      <c r="F12" s="192" t="s">
        <v>405</v>
      </c>
      <c r="G12" s="192" t="s">
        <v>405</v>
      </c>
      <c r="H12" s="192" t="s">
        <v>405</v>
      </c>
      <c r="I12" s="192" t="s">
        <v>405</v>
      </c>
      <c r="J12" s="192" t="s">
        <v>405</v>
      </c>
      <c r="K12" s="192" t="s">
        <v>405</v>
      </c>
      <c r="L12" s="192" t="s">
        <v>405</v>
      </c>
      <c r="M12" s="192" t="s">
        <v>405</v>
      </c>
      <c r="N12" s="192" t="s">
        <v>405</v>
      </c>
      <c r="O12" s="192" t="s">
        <v>405</v>
      </c>
      <c r="P12" s="192" t="s">
        <v>405</v>
      </c>
      <c r="Q12" s="192" t="s">
        <v>405</v>
      </c>
      <c r="R12" s="192" t="s">
        <v>405</v>
      </c>
      <c r="S12" s="192" t="s">
        <v>405</v>
      </c>
      <c r="T12" s="192" t="s">
        <v>405</v>
      </c>
      <c r="U12" s="192" t="s">
        <v>405</v>
      </c>
      <c r="V12" s="192" t="s">
        <v>405</v>
      </c>
      <c r="W12" s="192" t="s">
        <v>405</v>
      </c>
      <c r="X12" s="192" t="s">
        <v>405</v>
      </c>
      <c r="Y12" s="192" t="s">
        <v>405</v>
      </c>
      <c r="Z12" s="192" t="s">
        <v>405</v>
      </c>
      <c r="AA12" s="192" t="s">
        <v>405</v>
      </c>
      <c r="AB12" s="192" t="s">
        <v>405</v>
      </c>
      <c r="AC12" s="192" t="s">
        <v>405</v>
      </c>
      <c r="AD12" s="192" t="s">
        <v>405</v>
      </c>
      <c r="AE12" s="192" t="s">
        <v>405</v>
      </c>
      <c r="AF12" s="192" t="s">
        <v>405</v>
      </c>
      <c r="AG12" s="192" t="s">
        <v>405</v>
      </c>
      <c r="AH12" s="192" t="s">
        <v>405</v>
      </c>
      <c r="AI12" s="192" t="s">
        <v>405</v>
      </c>
      <c r="AJ12" s="192" t="s">
        <v>405</v>
      </c>
      <c r="AK12" s="192" t="s">
        <v>405</v>
      </c>
      <c r="AL12" s="202" t="s">
        <v>405</v>
      </c>
      <c r="AM12" s="154" t="s">
        <v>405</v>
      </c>
      <c r="AN12" s="192" t="s">
        <v>405</v>
      </c>
      <c r="AO12" s="192" t="s">
        <v>405</v>
      </c>
      <c r="AP12" s="202" t="s">
        <v>405</v>
      </c>
      <c r="AQ12" s="192" t="s">
        <v>405</v>
      </c>
      <c r="AR12" s="192" t="s">
        <v>405</v>
      </c>
      <c r="AS12" s="192" t="s">
        <v>405</v>
      </c>
      <c r="AT12" s="202" t="s">
        <v>405</v>
      </c>
      <c r="AU12" s="203" t="s">
        <v>405</v>
      </c>
      <c r="AW12" s="201" t="s">
        <v>56</v>
      </c>
      <c r="AX12" s="129" t="s">
        <v>333</v>
      </c>
      <c r="AY12" s="263" t="s">
        <v>405</v>
      </c>
      <c r="AZ12" s="263" t="s">
        <v>405</v>
      </c>
      <c r="BA12" s="263" t="s">
        <v>405</v>
      </c>
      <c r="BB12" s="263" t="s">
        <v>405</v>
      </c>
      <c r="BC12" s="263" t="s">
        <v>405</v>
      </c>
      <c r="BD12" s="263" t="s">
        <v>405</v>
      </c>
      <c r="BE12" s="263" t="s">
        <v>405</v>
      </c>
      <c r="BF12" s="263" t="s">
        <v>405</v>
      </c>
      <c r="BG12" s="263" t="s">
        <v>405</v>
      </c>
      <c r="BH12" s="275" t="s">
        <v>405</v>
      </c>
      <c r="BI12" s="264" t="s">
        <v>405</v>
      </c>
    </row>
    <row r="13" spans="1:61" ht="18" customHeight="1" x14ac:dyDescent="0.25">
      <c r="A13" s="201" t="s">
        <v>57</v>
      </c>
      <c r="B13" s="129" t="s">
        <v>334</v>
      </c>
      <c r="C13" s="192" t="s">
        <v>405</v>
      </c>
      <c r="D13" s="192" t="s">
        <v>405</v>
      </c>
      <c r="E13" s="192" t="s">
        <v>405</v>
      </c>
      <c r="F13" s="192" t="s">
        <v>405</v>
      </c>
      <c r="G13" s="192" t="s">
        <v>405</v>
      </c>
      <c r="H13" s="192" t="s">
        <v>405</v>
      </c>
      <c r="I13" s="192" t="s">
        <v>405</v>
      </c>
      <c r="J13" s="192" t="s">
        <v>405</v>
      </c>
      <c r="K13" s="192" t="s">
        <v>405</v>
      </c>
      <c r="L13" s="192" t="s">
        <v>405</v>
      </c>
      <c r="M13" s="192" t="s">
        <v>405</v>
      </c>
      <c r="N13" s="192" t="s">
        <v>405</v>
      </c>
      <c r="O13" s="192" t="s">
        <v>405</v>
      </c>
      <c r="P13" s="192" t="s">
        <v>405</v>
      </c>
      <c r="Q13" s="192" t="s">
        <v>405</v>
      </c>
      <c r="R13" s="192" t="s">
        <v>405</v>
      </c>
      <c r="S13" s="192" t="s">
        <v>405</v>
      </c>
      <c r="T13" s="192" t="s">
        <v>405</v>
      </c>
      <c r="U13" s="192" t="s">
        <v>405</v>
      </c>
      <c r="V13" s="192" t="s">
        <v>405</v>
      </c>
      <c r="W13" s="192" t="s">
        <v>405</v>
      </c>
      <c r="X13" s="192" t="s">
        <v>405</v>
      </c>
      <c r="Y13" s="192" t="s">
        <v>405</v>
      </c>
      <c r="Z13" s="192" t="s">
        <v>405</v>
      </c>
      <c r="AA13" s="192" t="s">
        <v>405</v>
      </c>
      <c r="AB13" s="192" t="s">
        <v>405</v>
      </c>
      <c r="AC13" s="192" t="s">
        <v>405</v>
      </c>
      <c r="AD13" s="192" t="s">
        <v>405</v>
      </c>
      <c r="AE13" s="192" t="s">
        <v>405</v>
      </c>
      <c r="AF13" s="192" t="s">
        <v>405</v>
      </c>
      <c r="AG13" s="192" t="s">
        <v>405</v>
      </c>
      <c r="AH13" s="192" t="s">
        <v>405</v>
      </c>
      <c r="AI13" s="192" t="s">
        <v>405</v>
      </c>
      <c r="AJ13" s="192" t="s">
        <v>405</v>
      </c>
      <c r="AK13" s="192" t="s">
        <v>405</v>
      </c>
      <c r="AL13" s="202" t="s">
        <v>405</v>
      </c>
      <c r="AM13" s="154" t="s">
        <v>405</v>
      </c>
      <c r="AN13" s="192" t="s">
        <v>405</v>
      </c>
      <c r="AO13" s="192" t="s">
        <v>405</v>
      </c>
      <c r="AP13" s="202" t="s">
        <v>405</v>
      </c>
      <c r="AQ13" s="192" t="s">
        <v>405</v>
      </c>
      <c r="AR13" s="192" t="s">
        <v>405</v>
      </c>
      <c r="AS13" s="192" t="s">
        <v>405</v>
      </c>
      <c r="AT13" s="202" t="s">
        <v>405</v>
      </c>
      <c r="AU13" s="203" t="s">
        <v>405</v>
      </c>
      <c r="AW13" s="201" t="s">
        <v>57</v>
      </c>
      <c r="AX13" s="129" t="s">
        <v>334</v>
      </c>
      <c r="AY13" s="263" t="s">
        <v>405</v>
      </c>
      <c r="AZ13" s="263" t="s">
        <v>405</v>
      </c>
      <c r="BA13" s="263" t="s">
        <v>405</v>
      </c>
      <c r="BB13" s="263" t="s">
        <v>405</v>
      </c>
      <c r="BC13" s="263" t="s">
        <v>405</v>
      </c>
      <c r="BD13" s="263" t="s">
        <v>405</v>
      </c>
      <c r="BE13" s="263" t="s">
        <v>405</v>
      </c>
      <c r="BF13" s="263" t="s">
        <v>405</v>
      </c>
      <c r="BG13" s="263" t="s">
        <v>405</v>
      </c>
      <c r="BH13" s="275" t="s">
        <v>405</v>
      </c>
      <c r="BI13" s="264" t="s">
        <v>405</v>
      </c>
    </row>
    <row r="14" spans="1:61" ht="18" customHeight="1" x14ac:dyDescent="0.25">
      <c r="A14" s="201" t="s">
        <v>58</v>
      </c>
      <c r="B14" s="129" t="s">
        <v>335</v>
      </c>
      <c r="C14" s="192" t="s">
        <v>405</v>
      </c>
      <c r="D14" s="192" t="s">
        <v>405</v>
      </c>
      <c r="E14" s="192" t="s">
        <v>405</v>
      </c>
      <c r="F14" s="192" t="s">
        <v>405</v>
      </c>
      <c r="G14" s="192" t="s">
        <v>405</v>
      </c>
      <c r="H14" s="192" t="s">
        <v>405</v>
      </c>
      <c r="I14" s="192" t="s">
        <v>405</v>
      </c>
      <c r="J14" s="192" t="s">
        <v>405</v>
      </c>
      <c r="K14" s="192" t="s">
        <v>405</v>
      </c>
      <c r="L14" s="192" t="s">
        <v>405</v>
      </c>
      <c r="M14" s="192" t="s">
        <v>405</v>
      </c>
      <c r="N14" s="192" t="s">
        <v>405</v>
      </c>
      <c r="O14" s="192" t="s">
        <v>405</v>
      </c>
      <c r="P14" s="192" t="s">
        <v>405</v>
      </c>
      <c r="Q14" s="192" t="s">
        <v>405</v>
      </c>
      <c r="R14" s="192" t="s">
        <v>405</v>
      </c>
      <c r="S14" s="192" t="s">
        <v>405</v>
      </c>
      <c r="T14" s="192" t="s">
        <v>405</v>
      </c>
      <c r="U14" s="192" t="s">
        <v>405</v>
      </c>
      <c r="V14" s="192" t="s">
        <v>405</v>
      </c>
      <c r="W14" s="192" t="s">
        <v>405</v>
      </c>
      <c r="X14" s="192" t="s">
        <v>405</v>
      </c>
      <c r="Y14" s="192" t="s">
        <v>405</v>
      </c>
      <c r="Z14" s="192" t="s">
        <v>405</v>
      </c>
      <c r="AA14" s="192" t="s">
        <v>405</v>
      </c>
      <c r="AB14" s="192" t="s">
        <v>405</v>
      </c>
      <c r="AC14" s="192" t="s">
        <v>405</v>
      </c>
      <c r="AD14" s="192" t="s">
        <v>405</v>
      </c>
      <c r="AE14" s="192" t="s">
        <v>405</v>
      </c>
      <c r="AF14" s="192" t="s">
        <v>405</v>
      </c>
      <c r="AG14" s="192" t="s">
        <v>405</v>
      </c>
      <c r="AH14" s="192" t="s">
        <v>405</v>
      </c>
      <c r="AI14" s="192" t="s">
        <v>405</v>
      </c>
      <c r="AJ14" s="192" t="s">
        <v>405</v>
      </c>
      <c r="AK14" s="192" t="s">
        <v>405</v>
      </c>
      <c r="AL14" s="202" t="s">
        <v>405</v>
      </c>
      <c r="AM14" s="154" t="s">
        <v>405</v>
      </c>
      <c r="AN14" s="192" t="s">
        <v>405</v>
      </c>
      <c r="AO14" s="192" t="s">
        <v>405</v>
      </c>
      <c r="AP14" s="202" t="s">
        <v>405</v>
      </c>
      <c r="AQ14" s="192" t="s">
        <v>405</v>
      </c>
      <c r="AR14" s="192" t="s">
        <v>405</v>
      </c>
      <c r="AS14" s="192" t="s">
        <v>405</v>
      </c>
      <c r="AT14" s="202" t="s">
        <v>405</v>
      </c>
      <c r="AU14" s="203" t="s">
        <v>405</v>
      </c>
      <c r="AW14" s="201" t="s">
        <v>58</v>
      </c>
      <c r="AX14" s="129" t="s">
        <v>335</v>
      </c>
      <c r="AY14" s="263" t="s">
        <v>405</v>
      </c>
      <c r="AZ14" s="263" t="s">
        <v>405</v>
      </c>
      <c r="BA14" s="263" t="s">
        <v>405</v>
      </c>
      <c r="BB14" s="263" t="s">
        <v>405</v>
      </c>
      <c r="BC14" s="263" t="s">
        <v>405</v>
      </c>
      <c r="BD14" s="263" t="s">
        <v>405</v>
      </c>
      <c r="BE14" s="263" t="s">
        <v>405</v>
      </c>
      <c r="BF14" s="263" t="s">
        <v>405</v>
      </c>
      <c r="BG14" s="263" t="s">
        <v>405</v>
      </c>
      <c r="BH14" s="275" t="s">
        <v>405</v>
      </c>
      <c r="BI14" s="264" t="s">
        <v>405</v>
      </c>
    </row>
    <row r="15" spans="1:61" ht="18" customHeight="1" x14ac:dyDescent="0.25">
      <c r="A15" s="201" t="s">
        <v>59</v>
      </c>
      <c r="B15" s="129" t="s">
        <v>336</v>
      </c>
      <c r="C15" s="192" t="s">
        <v>405</v>
      </c>
      <c r="D15" s="192" t="s">
        <v>405</v>
      </c>
      <c r="E15" s="192" t="s">
        <v>405</v>
      </c>
      <c r="F15" s="192" t="s">
        <v>405</v>
      </c>
      <c r="G15" s="192" t="s">
        <v>405</v>
      </c>
      <c r="H15" s="192" t="s">
        <v>405</v>
      </c>
      <c r="I15" s="192" t="s">
        <v>405</v>
      </c>
      <c r="J15" s="192" t="s">
        <v>405</v>
      </c>
      <c r="K15" s="192" t="s">
        <v>405</v>
      </c>
      <c r="L15" s="192" t="s">
        <v>405</v>
      </c>
      <c r="M15" s="192" t="s">
        <v>405</v>
      </c>
      <c r="N15" s="192" t="s">
        <v>405</v>
      </c>
      <c r="O15" s="192" t="s">
        <v>405</v>
      </c>
      <c r="P15" s="192" t="s">
        <v>405</v>
      </c>
      <c r="Q15" s="192" t="s">
        <v>405</v>
      </c>
      <c r="R15" s="192" t="s">
        <v>405</v>
      </c>
      <c r="S15" s="192" t="s">
        <v>405</v>
      </c>
      <c r="T15" s="192" t="s">
        <v>405</v>
      </c>
      <c r="U15" s="192" t="s">
        <v>405</v>
      </c>
      <c r="V15" s="192" t="s">
        <v>405</v>
      </c>
      <c r="W15" s="192" t="s">
        <v>405</v>
      </c>
      <c r="X15" s="192" t="s">
        <v>405</v>
      </c>
      <c r="Y15" s="192" t="s">
        <v>405</v>
      </c>
      <c r="Z15" s="192" t="s">
        <v>405</v>
      </c>
      <c r="AA15" s="192" t="s">
        <v>405</v>
      </c>
      <c r="AB15" s="192" t="s">
        <v>405</v>
      </c>
      <c r="AC15" s="192" t="s">
        <v>405</v>
      </c>
      <c r="AD15" s="192" t="s">
        <v>405</v>
      </c>
      <c r="AE15" s="192" t="s">
        <v>405</v>
      </c>
      <c r="AF15" s="192" t="s">
        <v>405</v>
      </c>
      <c r="AG15" s="192" t="s">
        <v>405</v>
      </c>
      <c r="AH15" s="192" t="s">
        <v>405</v>
      </c>
      <c r="AI15" s="192" t="s">
        <v>405</v>
      </c>
      <c r="AJ15" s="192" t="s">
        <v>405</v>
      </c>
      <c r="AK15" s="192" t="s">
        <v>405</v>
      </c>
      <c r="AL15" s="202" t="s">
        <v>405</v>
      </c>
      <c r="AM15" s="154" t="s">
        <v>405</v>
      </c>
      <c r="AN15" s="192" t="s">
        <v>405</v>
      </c>
      <c r="AO15" s="192" t="s">
        <v>405</v>
      </c>
      <c r="AP15" s="202" t="s">
        <v>405</v>
      </c>
      <c r="AQ15" s="192" t="s">
        <v>405</v>
      </c>
      <c r="AR15" s="192" t="s">
        <v>405</v>
      </c>
      <c r="AS15" s="192" t="s">
        <v>405</v>
      </c>
      <c r="AT15" s="202" t="s">
        <v>405</v>
      </c>
      <c r="AU15" s="203" t="s">
        <v>405</v>
      </c>
      <c r="AW15" s="201" t="s">
        <v>59</v>
      </c>
      <c r="AX15" s="129" t="s">
        <v>336</v>
      </c>
      <c r="AY15" s="263" t="s">
        <v>405</v>
      </c>
      <c r="AZ15" s="263" t="s">
        <v>405</v>
      </c>
      <c r="BA15" s="263" t="s">
        <v>405</v>
      </c>
      <c r="BB15" s="263" t="s">
        <v>405</v>
      </c>
      <c r="BC15" s="263" t="s">
        <v>405</v>
      </c>
      <c r="BD15" s="263" t="s">
        <v>405</v>
      </c>
      <c r="BE15" s="263" t="s">
        <v>405</v>
      </c>
      <c r="BF15" s="263" t="s">
        <v>405</v>
      </c>
      <c r="BG15" s="263" t="s">
        <v>405</v>
      </c>
      <c r="BH15" s="275" t="s">
        <v>405</v>
      </c>
      <c r="BI15" s="264" t="s">
        <v>405</v>
      </c>
    </row>
    <row r="16" spans="1:61" ht="18" customHeight="1" x14ac:dyDescent="0.25">
      <c r="A16" s="201" t="s">
        <v>60</v>
      </c>
      <c r="B16" s="129" t="s">
        <v>337</v>
      </c>
      <c r="C16" s="192" t="s">
        <v>405</v>
      </c>
      <c r="D16" s="192" t="s">
        <v>405</v>
      </c>
      <c r="E16" s="192" t="s">
        <v>405</v>
      </c>
      <c r="F16" s="192" t="s">
        <v>405</v>
      </c>
      <c r="G16" s="192" t="s">
        <v>405</v>
      </c>
      <c r="H16" s="192" t="s">
        <v>405</v>
      </c>
      <c r="I16" s="192" t="s">
        <v>405</v>
      </c>
      <c r="J16" s="192" t="s">
        <v>405</v>
      </c>
      <c r="K16" s="192" t="s">
        <v>405</v>
      </c>
      <c r="L16" s="192" t="s">
        <v>405</v>
      </c>
      <c r="M16" s="192" t="s">
        <v>405</v>
      </c>
      <c r="N16" s="192" t="s">
        <v>405</v>
      </c>
      <c r="O16" s="192" t="s">
        <v>405</v>
      </c>
      <c r="P16" s="192" t="s">
        <v>405</v>
      </c>
      <c r="Q16" s="192" t="s">
        <v>405</v>
      </c>
      <c r="R16" s="192" t="s">
        <v>405</v>
      </c>
      <c r="S16" s="192" t="s">
        <v>405</v>
      </c>
      <c r="T16" s="192" t="s">
        <v>405</v>
      </c>
      <c r="U16" s="192" t="s">
        <v>405</v>
      </c>
      <c r="V16" s="192" t="s">
        <v>405</v>
      </c>
      <c r="W16" s="192" t="s">
        <v>405</v>
      </c>
      <c r="X16" s="192" t="s">
        <v>405</v>
      </c>
      <c r="Y16" s="192" t="s">
        <v>405</v>
      </c>
      <c r="Z16" s="192" t="s">
        <v>405</v>
      </c>
      <c r="AA16" s="192" t="s">
        <v>405</v>
      </c>
      <c r="AB16" s="192" t="s">
        <v>405</v>
      </c>
      <c r="AC16" s="192" t="s">
        <v>405</v>
      </c>
      <c r="AD16" s="192" t="s">
        <v>405</v>
      </c>
      <c r="AE16" s="192" t="s">
        <v>405</v>
      </c>
      <c r="AF16" s="192" t="s">
        <v>405</v>
      </c>
      <c r="AG16" s="192" t="s">
        <v>405</v>
      </c>
      <c r="AH16" s="192" t="s">
        <v>405</v>
      </c>
      <c r="AI16" s="192" t="s">
        <v>405</v>
      </c>
      <c r="AJ16" s="192" t="s">
        <v>405</v>
      </c>
      <c r="AK16" s="192" t="s">
        <v>405</v>
      </c>
      <c r="AL16" s="202" t="s">
        <v>405</v>
      </c>
      <c r="AM16" s="154" t="s">
        <v>405</v>
      </c>
      <c r="AN16" s="192" t="s">
        <v>405</v>
      </c>
      <c r="AO16" s="192" t="s">
        <v>405</v>
      </c>
      <c r="AP16" s="202" t="s">
        <v>405</v>
      </c>
      <c r="AQ16" s="192" t="s">
        <v>405</v>
      </c>
      <c r="AR16" s="192" t="s">
        <v>405</v>
      </c>
      <c r="AS16" s="192" t="s">
        <v>405</v>
      </c>
      <c r="AT16" s="202" t="s">
        <v>405</v>
      </c>
      <c r="AU16" s="203" t="s">
        <v>405</v>
      </c>
      <c r="AW16" s="201" t="s">
        <v>60</v>
      </c>
      <c r="AX16" s="129" t="s">
        <v>337</v>
      </c>
      <c r="AY16" s="263" t="s">
        <v>405</v>
      </c>
      <c r="AZ16" s="263" t="s">
        <v>405</v>
      </c>
      <c r="BA16" s="263" t="s">
        <v>405</v>
      </c>
      <c r="BB16" s="263" t="s">
        <v>405</v>
      </c>
      <c r="BC16" s="263" t="s">
        <v>405</v>
      </c>
      <c r="BD16" s="263" t="s">
        <v>405</v>
      </c>
      <c r="BE16" s="263" t="s">
        <v>405</v>
      </c>
      <c r="BF16" s="263" t="s">
        <v>405</v>
      </c>
      <c r="BG16" s="263" t="s">
        <v>405</v>
      </c>
      <c r="BH16" s="275" t="s">
        <v>405</v>
      </c>
      <c r="BI16" s="264" t="s">
        <v>405</v>
      </c>
    </row>
    <row r="17" spans="1:61" ht="18" customHeight="1" x14ac:dyDescent="0.25">
      <c r="A17" s="201" t="s">
        <v>61</v>
      </c>
      <c r="B17" s="129" t="s">
        <v>338</v>
      </c>
      <c r="C17" s="192" t="s">
        <v>405</v>
      </c>
      <c r="D17" s="192" t="s">
        <v>405</v>
      </c>
      <c r="E17" s="192" t="s">
        <v>405</v>
      </c>
      <c r="F17" s="192" t="s">
        <v>405</v>
      </c>
      <c r="G17" s="192" t="s">
        <v>405</v>
      </c>
      <c r="H17" s="192" t="s">
        <v>405</v>
      </c>
      <c r="I17" s="192" t="s">
        <v>405</v>
      </c>
      <c r="J17" s="192" t="s">
        <v>405</v>
      </c>
      <c r="K17" s="192" t="s">
        <v>405</v>
      </c>
      <c r="L17" s="192" t="s">
        <v>405</v>
      </c>
      <c r="M17" s="192" t="s">
        <v>405</v>
      </c>
      <c r="N17" s="192" t="s">
        <v>405</v>
      </c>
      <c r="O17" s="192" t="s">
        <v>405</v>
      </c>
      <c r="P17" s="192" t="s">
        <v>405</v>
      </c>
      <c r="Q17" s="192" t="s">
        <v>405</v>
      </c>
      <c r="R17" s="192" t="s">
        <v>405</v>
      </c>
      <c r="S17" s="192" t="s">
        <v>405</v>
      </c>
      <c r="T17" s="192" t="s">
        <v>405</v>
      </c>
      <c r="U17" s="192" t="s">
        <v>405</v>
      </c>
      <c r="V17" s="192" t="s">
        <v>405</v>
      </c>
      <c r="W17" s="192" t="s">
        <v>405</v>
      </c>
      <c r="X17" s="192" t="s">
        <v>405</v>
      </c>
      <c r="Y17" s="192" t="s">
        <v>405</v>
      </c>
      <c r="Z17" s="192" t="s">
        <v>405</v>
      </c>
      <c r="AA17" s="192" t="s">
        <v>405</v>
      </c>
      <c r="AB17" s="192" t="s">
        <v>405</v>
      </c>
      <c r="AC17" s="192" t="s">
        <v>405</v>
      </c>
      <c r="AD17" s="192" t="s">
        <v>405</v>
      </c>
      <c r="AE17" s="192" t="s">
        <v>405</v>
      </c>
      <c r="AF17" s="192" t="s">
        <v>405</v>
      </c>
      <c r="AG17" s="192" t="s">
        <v>405</v>
      </c>
      <c r="AH17" s="192" t="s">
        <v>405</v>
      </c>
      <c r="AI17" s="192" t="s">
        <v>405</v>
      </c>
      <c r="AJ17" s="192" t="s">
        <v>405</v>
      </c>
      <c r="AK17" s="192" t="s">
        <v>405</v>
      </c>
      <c r="AL17" s="202" t="s">
        <v>405</v>
      </c>
      <c r="AM17" s="154" t="s">
        <v>405</v>
      </c>
      <c r="AN17" s="192" t="s">
        <v>405</v>
      </c>
      <c r="AO17" s="192" t="s">
        <v>405</v>
      </c>
      <c r="AP17" s="202" t="s">
        <v>405</v>
      </c>
      <c r="AQ17" s="192" t="s">
        <v>405</v>
      </c>
      <c r="AR17" s="192" t="s">
        <v>405</v>
      </c>
      <c r="AS17" s="192" t="s">
        <v>405</v>
      </c>
      <c r="AT17" s="202" t="s">
        <v>405</v>
      </c>
      <c r="AU17" s="203" t="s">
        <v>405</v>
      </c>
      <c r="AW17" s="201" t="s">
        <v>61</v>
      </c>
      <c r="AX17" s="129" t="s">
        <v>338</v>
      </c>
      <c r="AY17" s="263" t="s">
        <v>405</v>
      </c>
      <c r="AZ17" s="263" t="s">
        <v>405</v>
      </c>
      <c r="BA17" s="263" t="s">
        <v>405</v>
      </c>
      <c r="BB17" s="263" t="s">
        <v>405</v>
      </c>
      <c r="BC17" s="263" t="s">
        <v>405</v>
      </c>
      <c r="BD17" s="263" t="s">
        <v>405</v>
      </c>
      <c r="BE17" s="263" t="s">
        <v>405</v>
      </c>
      <c r="BF17" s="263" t="s">
        <v>405</v>
      </c>
      <c r="BG17" s="263" t="s">
        <v>405</v>
      </c>
      <c r="BH17" s="275" t="s">
        <v>405</v>
      </c>
      <c r="BI17" s="264" t="s">
        <v>405</v>
      </c>
    </row>
    <row r="18" spans="1:61" ht="18" customHeight="1" x14ac:dyDescent="0.25">
      <c r="A18" s="201" t="s">
        <v>62</v>
      </c>
      <c r="B18" s="129" t="s">
        <v>339</v>
      </c>
      <c r="C18" s="192" t="s">
        <v>405</v>
      </c>
      <c r="D18" s="192" t="s">
        <v>405</v>
      </c>
      <c r="E18" s="192" t="s">
        <v>405</v>
      </c>
      <c r="F18" s="192" t="s">
        <v>405</v>
      </c>
      <c r="G18" s="192" t="s">
        <v>405</v>
      </c>
      <c r="H18" s="192" t="s">
        <v>405</v>
      </c>
      <c r="I18" s="192" t="s">
        <v>405</v>
      </c>
      <c r="J18" s="192" t="s">
        <v>405</v>
      </c>
      <c r="K18" s="192" t="s">
        <v>405</v>
      </c>
      <c r="L18" s="192" t="s">
        <v>405</v>
      </c>
      <c r="M18" s="192" t="s">
        <v>405</v>
      </c>
      <c r="N18" s="192" t="s">
        <v>405</v>
      </c>
      <c r="O18" s="192" t="s">
        <v>405</v>
      </c>
      <c r="P18" s="192" t="s">
        <v>405</v>
      </c>
      <c r="Q18" s="192" t="s">
        <v>405</v>
      </c>
      <c r="R18" s="192" t="s">
        <v>405</v>
      </c>
      <c r="S18" s="192" t="s">
        <v>405</v>
      </c>
      <c r="T18" s="192" t="s">
        <v>405</v>
      </c>
      <c r="U18" s="192" t="s">
        <v>405</v>
      </c>
      <c r="V18" s="192" t="s">
        <v>405</v>
      </c>
      <c r="W18" s="192" t="s">
        <v>405</v>
      </c>
      <c r="X18" s="192" t="s">
        <v>405</v>
      </c>
      <c r="Y18" s="192" t="s">
        <v>405</v>
      </c>
      <c r="Z18" s="192" t="s">
        <v>405</v>
      </c>
      <c r="AA18" s="192" t="s">
        <v>405</v>
      </c>
      <c r="AB18" s="192" t="s">
        <v>405</v>
      </c>
      <c r="AC18" s="192" t="s">
        <v>405</v>
      </c>
      <c r="AD18" s="192" t="s">
        <v>405</v>
      </c>
      <c r="AE18" s="192" t="s">
        <v>405</v>
      </c>
      <c r="AF18" s="192" t="s">
        <v>405</v>
      </c>
      <c r="AG18" s="192" t="s">
        <v>405</v>
      </c>
      <c r="AH18" s="192" t="s">
        <v>405</v>
      </c>
      <c r="AI18" s="192" t="s">
        <v>405</v>
      </c>
      <c r="AJ18" s="192" t="s">
        <v>405</v>
      </c>
      <c r="AK18" s="192" t="s">
        <v>405</v>
      </c>
      <c r="AL18" s="202" t="s">
        <v>405</v>
      </c>
      <c r="AM18" s="154" t="s">
        <v>405</v>
      </c>
      <c r="AN18" s="192" t="s">
        <v>405</v>
      </c>
      <c r="AO18" s="192" t="s">
        <v>405</v>
      </c>
      <c r="AP18" s="202" t="s">
        <v>405</v>
      </c>
      <c r="AQ18" s="192" t="s">
        <v>405</v>
      </c>
      <c r="AR18" s="192" t="s">
        <v>405</v>
      </c>
      <c r="AS18" s="192" t="s">
        <v>405</v>
      </c>
      <c r="AT18" s="202" t="s">
        <v>405</v>
      </c>
      <c r="AU18" s="203" t="s">
        <v>405</v>
      </c>
      <c r="AW18" s="201" t="s">
        <v>62</v>
      </c>
      <c r="AX18" s="129" t="s">
        <v>339</v>
      </c>
      <c r="AY18" s="263" t="s">
        <v>405</v>
      </c>
      <c r="AZ18" s="263" t="s">
        <v>405</v>
      </c>
      <c r="BA18" s="263" t="s">
        <v>405</v>
      </c>
      <c r="BB18" s="263" t="s">
        <v>405</v>
      </c>
      <c r="BC18" s="263" t="s">
        <v>405</v>
      </c>
      <c r="BD18" s="263" t="s">
        <v>405</v>
      </c>
      <c r="BE18" s="263" t="s">
        <v>405</v>
      </c>
      <c r="BF18" s="263" t="s">
        <v>405</v>
      </c>
      <c r="BG18" s="263" t="s">
        <v>405</v>
      </c>
      <c r="BH18" s="275" t="s">
        <v>405</v>
      </c>
      <c r="BI18" s="264" t="s">
        <v>405</v>
      </c>
    </row>
    <row r="19" spans="1:61" ht="18" customHeight="1" x14ac:dyDescent="0.25">
      <c r="A19" s="201" t="s">
        <v>63</v>
      </c>
      <c r="B19" s="129" t="s">
        <v>343</v>
      </c>
      <c r="C19" s="192" t="s">
        <v>405</v>
      </c>
      <c r="D19" s="192" t="s">
        <v>405</v>
      </c>
      <c r="E19" s="192" t="s">
        <v>405</v>
      </c>
      <c r="F19" s="192" t="s">
        <v>405</v>
      </c>
      <c r="G19" s="192" t="s">
        <v>405</v>
      </c>
      <c r="H19" s="192" t="s">
        <v>405</v>
      </c>
      <c r="I19" s="192" t="s">
        <v>405</v>
      </c>
      <c r="J19" s="192" t="s">
        <v>405</v>
      </c>
      <c r="K19" s="192" t="s">
        <v>405</v>
      </c>
      <c r="L19" s="192" t="s">
        <v>405</v>
      </c>
      <c r="M19" s="192" t="s">
        <v>405</v>
      </c>
      <c r="N19" s="192" t="s">
        <v>405</v>
      </c>
      <c r="O19" s="192" t="s">
        <v>405</v>
      </c>
      <c r="P19" s="192" t="s">
        <v>405</v>
      </c>
      <c r="Q19" s="192" t="s">
        <v>405</v>
      </c>
      <c r="R19" s="192" t="s">
        <v>405</v>
      </c>
      <c r="S19" s="192" t="s">
        <v>405</v>
      </c>
      <c r="T19" s="192" t="s">
        <v>405</v>
      </c>
      <c r="U19" s="192" t="s">
        <v>405</v>
      </c>
      <c r="V19" s="192" t="s">
        <v>405</v>
      </c>
      <c r="W19" s="192" t="s">
        <v>405</v>
      </c>
      <c r="X19" s="192" t="s">
        <v>405</v>
      </c>
      <c r="Y19" s="192" t="s">
        <v>405</v>
      </c>
      <c r="Z19" s="192" t="s">
        <v>405</v>
      </c>
      <c r="AA19" s="192" t="s">
        <v>405</v>
      </c>
      <c r="AB19" s="192" t="s">
        <v>405</v>
      </c>
      <c r="AC19" s="192" t="s">
        <v>405</v>
      </c>
      <c r="AD19" s="192" t="s">
        <v>405</v>
      </c>
      <c r="AE19" s="192" t="s">
        <v>405</v>
      </c>
      <c r="AF19" s="192" t="s">
        <v>405</v>
      </c>
      <c r="AG19" s="192" t="s">
        <v>405</v>
      </c>
      <c r="AH19" s="192" t="s">
        <v>405</v>
      </c>
      <c r="AI19" s="192" t="s">
        <v>405</v>
      </c>
      <c r="AJ19" s="192" t="s">
        <v>405</v>
      </c>
      <c r="AK19" s="192" t="s">
        <v>405</v>
      </c>
      <c r="AL19" s="202" t="s">
        <v>405</v>
      </c>
      <c r="AM19" s="154" t="s">
        <v>405</v>
      </c>
      <c r="AN19" s="192" t="s">
        <v>405</v>
      </c>
      <c r="AO19" s="192" t="s">
        <v>405</v>
      </c>
      <c r="AP19" s="202" t="s">
        <v>405</v>
      </c>
      <c r="AQ19" s="192" t="s">
        <v>405</v>
      </c>
      <c r="AR19" s="192" t="s">
        <v>405</v>
      </c>
      <c r="AS19" s="192" t="s">
        <v>405</v>
      </c>
      <c r="AT19" s="202" t="s">
        <v>405</v>
      </c>
      <c r="AU19" s="203" t="s">
        <v>405</v>
      </c>
      <c r="AW19" s="201" t="s">
        <v>63</v>
      </c>
      <c r="AX19" s="129" t="s">
        <v>343</v>
      </c>
      <c r="AY19" s="263" t="s">
        <v>405</v>
      </c>
      <c r="AZ19" s="263" t="s">
        <v>405</v>
      </c>
      <c r="BA19" s="263" t="s">
        <v>405</v>
      </c>
      <c r="BB19" s="263" t="s">
        <v>405</v>
      </c>
      <c r="BC19" s="263" t="s">
        <v>405</v>
      </c>
      <c r="BD19" s="263" t="s">
        <v>405</v>
      </c>
      <c r="BE19" s="263" t="s">
        <v>405</v>
      </c>
      <c r="BF19" s="263" t="s">
        <v>405</v>
      </c>
      <c r="BG19" s="263" t="s">
        <v>405</v>
      </c>
      <c r="BH19" s="275" t="s">
        <v>405</v>
      </c>
      <c r="BI19" s="264" t="s">
        <v>405</v>
      </c>
    </row>
    <row r="20" spans="1:61" ht="18" customHeight="1" x14ac:dyDescent="0.25">
      <c r="A20" s="201" t="s">
        <v>64</v>
      </c>
      <c r="B20" s="129" t="s">
        <v>340</v>
      </c>
      <c r="C20" s="192" t="s">
        <v>405</v>
      </c>
      <c r="D20" s="192" t="s">
        <v>405</v>
      </c>
      <c r="E20" s="192" t="s">
        <v>405</v>
      </c>
      <c r="F20" s="192" t="s">
        <v>405</v>
      </c>
      <c r="G20" s="192" t="s">
        <v>405</v>
      </c>
      <c r="H20" s="192" t="s">
        <v>405</v>
      </c>
      <c r="I20" s="192" t="s">
        <v>405</v>
      </c>
      <c r="J20" s="192" t="s">
        <v>405</v>
      </c>
      <c r="K20" s="192" t="s">
        <v>405</v>
      </c>
      <c r="L20" s="192" t="s">
        <v>405</v>
      </c>
      <c r="M20" s="192" t="s">
        <v>405</v>
      </c>
      <c r="N20" s="192" t="s">
        <v>405</v>
      </c>
      <c r="O20" s="192" t="s">
        <v>405</v>
      </c>
      <c r="P20" s="192" t="s">
        <v>405</v>
      </c>
      <c r="Q20" s="192" t="s">
        <v>405</v>
      </c>
      <c r="R20" s="192" t="s">
        <v>405</v>
      </c>
      <c r="S20" s="192" t="s">
        <v>405</v>
      </c>
      <c r="T20" s="192" t="s">
        <v>405</v>
      </c>
      <c r="U20" s="192" t="s">
        <v>405</v>
      </c>
      <c r="V20" s="192" t="s">
        <v>405</v>
      </c>
      <c r="W20" s="192" t="s">
        <v>405</v>
      </c>
      <c r="X20" s="192" t="s">
        <v>405</v>
      </c>
      <c r="Y20" s="192" t="s">
        <v>405</v>
      </c>
      <c r="Z20" s="192" t="s">
        <v>405</v>
      </c>
      <c r="AA20" s="192" t="s">
        <v>405</v>
      </c>
      <c r="AB20" s="192" t="s">
        <v>405</v>
      </c>
      <c r="AC20" s="192" t="s">
        <v>405</v>
      </c>
      <c r="AD20" s="192" t="s">
        <v>405</v>
      </c>
      <c r="AE20" s="192" t="s">
        <v>405</v>
      </c>
      <c r="AF20" s="192" t="s">
        <v>405</v>
      </c>
      <c r="AG20" s="192" t="s">
        <v>405</v>
      </c>
      <c r="AH20" s="192" t="s">
        <v>405</v>
      </c>
      <c r="AI20" s="192" t="s">
        <v>405</v>
      </c>
      <c r="AJ20" s="192" t="s">
        <v>405</v>
      </c>
      <c r="AK20" s="192" t="s">
        <v>405</v>
      </c>
      <c r="AL20" s="202" t="s">
        <v>405</v>
      </c>
      <c r="AM20" s="154" t="s">
        <v>405</v>
      </c>
      <c r="AN20" s="192" t="s">
        <v>405</v>
      </c>
      <c r="AO20" s="192" t="s">
        <v>405</v>
      </c>
      <c r="AP20" s="202" t="s">
        <v>405</v>
      </c>
      <c r="AQ20" s="192" t="s">
        <v>405</v>
      </c>
      <c r="AR20" s="192" t="s">
        <v>405</v>
      </c>
      <c r="AS20" s="192" t="s">
        <v>405</v>
      </c>
      <c r="AT20" s="202" t="s">
        <v>405</v>
      </c>
      <c r="AU20" s="203" t="s">
        <v>405</v>
      </c>
      <c r="AW20" s="201" t="s">
        <v>64</v>
      </c>
      <c r="AX20" s="129" t="s">
        <v>340</v>
      </c>
      <c r="AY20" s="263" t="s">
        <v>405</v>
      </c>
      <c r="AZ20" s="263" t="s">
        <v>405</v>
      </c>
      <c r="BA20" s="263" t="s">
        <v>405</v>
      </c>
      <c r="BB20" s="263" t="s">
        <v>405</v>
      </c>
      <c r="BC20" s="263" t="s">
        <v>405</v>
      </c>
      <c r="BD20" s="263" t="s">
        <v>405</v>
      </c>
      <c r="BE20" s="263" t="s">
        <v>405</v>
      </c>
      <c r="BF20" s="263" t="s">
        <v>405</v>
      </c>
      <c r="BG20" s="263" t="s">
        <v>405</v>
      </c>
      <c r="BH20" s="275" t="s">
        <v>405</v>
      </c>
      <c r="BI20" s="264" t="s">
        <v>405</v>
      </c>
    </row>
    <row r="21" spans="1:61" ht="18" customHeight="1" x14ac:dyDescent="0.25">
      <c r="A21" s="201" t="s">
        <v>65</v>
      </c>
      <c r="B21" s="129" t="s">
        <v>341</v>
      </c>
      <c r="C21" s="192" t="s">
        <v>405</v>
      </c>
      <c r="D21" s="192" t="s">
        <v>405</v>
      </c>
      <c r="E21" s="192" t="s">
        <v>405</v>
      </c>
      <c r="F21" s="192" t="s">
        <v>405</v>
      </c>
      <c r="G21" s="192" t="s">
        <v>405</v>
      </c>
      <c r="H21" s="192" t="s">
        <v>405</v>
      </c>
      <c r="I21" s="192" t="s">
        <v>405</v>
      </c>
      <c r="J21" s="192" t="s">
        <v>405</v>
      </c>
      <c r="K21" s="192" t="s">
        <v>405</v>
      </c>
      <c r="L21" s="192" t="s">
        <v>405</v>
      </c>
      <c r="M21" s="192" t="s">
        <v>405</v>
      </c>
      <c r="N21" s="192" t="s">
        <v>405</v>
      </c>
      <c r="O21" s="192" t="s">
        <v>405</v>
      </c>
      <c r="P21" s="192" t="s">
        <v>405</v>
      </c>
      <c r="Q21" s="192" t="s">
        <v>405</v>
      </c>
      <c r="R21" s="192" t="s">
        <v>405</v>
      </c>
      <c r="S21" s="192" t="s">
        <v>405</v>
      </c>
      <c r="T21" s="192" t="s">
        <v>405</v>
      </c>
      <c r="U21" s="192" t="s">
        <v>405</v>
      </c>
      <c r="V21" s="192" t="s">
        <v>405</v>
      </c>
      <c r="W21" s="192" t="s">
        <v>405</v>
      </c>
      <c r="X21" s="192" t="s">
        <v>405</v>
      </c>
      <c r="Y21" s="192" t="s">
        <v>405</v>
      </c>
      <c r="Z21" s="192" t="s">
        <v>405</v>
      </c>
      <c r="AA21" s="192" t="s">
        <v>405</v>
      </c>
      <c r="AB21" s="192" t="s">
        <v>405</v>
      </c>
      <c r="AC21" s="192" t="s">
        <v>405</v>
      </c>
      <c r="AD21" s="192" t="s">
        <v>405</v>
      </c>
      <c r="AE21" s="192" t="s">
        <v>405</v>
      </c>
      <c r="AF21" s="192" t="s">
        <v>405</v>
      </c>
      <c r="AG21" s="192" t="s">
        <v>405</v>
      </c>
      <c r="AH21" s="192" t="s">
        <v>405</v>
      </c>
      <c r="AI21" s="192" t="s">
        <v>405</v>
      </c>
      <c r="AJ21" s="192" t="s">
        <v>405</v>
      </c>
      <c r="AK21" s="192" t="s">
        <v>405</v>
      </c>
      <c r="AL21" s="202" t="s">
        <v>405</v>
      </c>
      <c r="AM21" s="154" t="s">
        <v>405</v>
      </c>
      <c r="AN21" s="192" t="s">
        <v>405</v>
      </c>
      <c r="AO21" s="192" t="s">
        <v>405</v>
      </c>
      <c r="AP21" s="202" t="s">
        <v>405</v>
      </c>
      <c r="AQ21" s="192" t="s">
        <v>405</v>
      </c>
      <c r="AR21" s="192" t="s">
        <v>405</v>
      </c>
      <c r="AS21" s="192" t="s">
        <v>405</v>
      </c>
      <c r="AT21" s="202" t="s">
        <v>405</v>
      </c>
      <c r="AU21" s="203" t="s">
        <v>405</v>
      </c>
      <c r="AW21" s="201" t="s">
        <v>65</v>
      </c>
      <c r="AX21" s="129" t="s">
        <v>341</v>
      </c>
      <c r="AY21" s="263" t="s">
        <v>405</v>
      </c>
      <c r="AZ21" s="263" t="s">
        <v>405</v>
      </c>
      <c r="BA21" s="263" t="s">
        <v>405</v>
      </c>
      <c r="BB21" s="263" t="s">
        <v>405</v>
      </c>
      <c r="BC21" s="263" t="s">
        <v>405</v>
      </c>
      <c r="BD21" s="263" t="s">
        <v>405</v>
      </c>
      <c r="BE21" s="263" t="s">
        <v>405</v>
      </c>
      <c r="BF21" s="263" t="s">
        <v>405</v>
      </c>
      <c r="BG21" s="263" t="s">
        <v>405</v>
      </c>
      <c r="BH21" s="275" t="s">
        <v>405</v>
      </c>
      <c r="BI21" s="264" t="s">
        <v>405</v>
      </c>
    </row>
    <row r="22" spans="1:61" ht="18" customHeight="1" x14ac:dyDescent="0.25">
      <c r="A22" s="201" t="s">
        <v>66</v>
      </c>
      <c r="B22" s="128" t="s">
        <v>342</v>
      </c>
      <c r="C22" s="191" t="s">
        <v>405</v>
      </c>
      <c r="D22" s="191" t="s">
        <v>405</v>
      </c>
      <c r="E22" s="191" t="s">
        <v>405</v>
      </c>
      <c r="F22" s="191" t="s">
        <v>405</v>
      </c>
      <c r="G22" s="191" t="s">
        <v>405</v>
      </c>
      <c r="H22" s="191" t="s">
        <v>405</v>
      </c>
      <c r="I22" s="191" t="s">
        <v>405</v>
      </c>
      <c r="J22" s="191" t="s">
        <v>405</v>
      </c>
      <c r="K22" s="191" t="s">
        <v>405</v>
      </c>
      <c r="L22" s="191" t="s">
        <v>405</v>
      </c>
      <c r="M22" s="191" t="s">
        <v>405</v>
      </c>
      <c r="N22" s="191" t="s">
        <v>405</v>
      </c>
      <c r="O22" s="191" t="s">
        <v>405</v>
      </c>
      <c r="P22" s="191" t="s">
        <v>405</v>
      </c>
      <c r="Q22" s="191" t="s">
        <v>405</v>
      </c>
      <c r="R22" s="191" t="s">
        <v>405</v>
      </c>
      <c r="S22" s="191" t="s">
        <v>405</v>
      </c>
      <c r="T22" s="191" t="s">
        <v>405</v>
      </c>
      <c r="U22" s="191" t="s">
        <v>405</v>
      </c>
      <c r="V22" s="191" t="s">
        <v>405</v>
      </c>
      <c r="W22" s="191" t="s">
        <v>405</v>
      </c>
      <c r="X22" s="191" t="s">
        <v>405</v>
      </c>
      <c r="Y22" s="191" t="s">
        <v>405</v>
      </c>
      <c r="Z22" s="191" t="s">
        <v>405</v>
      </c>
      <c r="AA22" s="191" t="s">
        <v>405</v>
      </c>
      <c r="AB22" s="191" t="s">
        <v>405</v>
      </c>
      <c r="AC22" s="191" t="s">
        <v>405</v>
      </c>
      <c r="AD22" s="191" t="s">
        <v>405</v>
      </c>
      <c r="AE22" s="192" t="s">
        <v>405</v>
      </c>
      <c r="AF22" s="192" t="s">
        <v>405</v>
      </c>
      <c r="AG22" s="192" t="s">
        <v>405</v>
      </c>
      <c r="AH22" s="192" t="s">
        <v>405</v>
      </c>
      <c r="AI22" s="192" t="s">
        <v>405</v>
      </c>
      <c r="AJ22" s="192" t="s">
        <v>405</v>
      </c>
      <c r="AK22" s="192" t="s">
        <v>405</v>
      </c>
      <c r="AL22" s="202" t="s">
        <v>405</v>
      </c>
      <c r="AM22" s="154" t="s">
        <v>405</v>
      </c>
      <c r="AN22" s="192" t="s">
        <v>405</v>
      </c>
      <c r="AO22" s="192" t="s">
        <v>405</v>
      </c>
      <c r="AP22" s="202" t="s">
        <v>405</v>
      </c>
      <c r="AQ22" s="192" t="s">
        <v>405</v>
      </c>
      <c r="AR22" s="192" t="s">
        <v>405</v>
      </c>
      <c r="AS22" s="192" t="s">
        <v>405</v>
      </c>
      <c r="AT22" s="202" t="s">
        <v>405</v>
      </c>
      <c r="AU22" s="203" t="s">
        <v>405</v>
      </c>
      <c r="AW22" s="201" t="s">
        <v>66</v>
      </c>
      <c r="AX22" s="128" t="s">
        <v>342</v>
      </c>
      <c r="AY22" s="263" t="s">
        <v>405</v>
      </c>
      <c r="AZ22" s="263" t="s">
        <v>405</v>
      </c>
      <c r="BA22" s="263" t="s">
        <v>405</v>
      </c>
      <c r="BB22" s="263" t="s">
        <v>405</v>
      </c>
      <c r="BC22" s="263" t="s">
        <v>405</v>
      </c>
      <c r="BD22" s="263" t="s">
        <v>405</v>
      </c>
      <c r="BE22" s="263" t="s">
        <v>405</v>
      </c>
      <c r="BF22" s="263" t="s">
        <v>405</v>
      </c>
      <c r="BG22" s="263" t="s">
        <v>405</v>
      </c>
      <c r="BH22" s="275" t="s">
        <v>405</v>
      </c>
      <c r="BI22" s="264" t="s">
        <v>405</v>
      </c>
    </row>
    <row r="23" spans="1:61" ht="18" customHeight="1" x14ac:dyDescent="0.25">
      <c r="A23" s="201" t="s">
        <v>67</v>
      </c>
      <c r="B23" s="129" t="s">
        <v>68</v>
      </c>
      <c r="C23" s="192" t="s">
        <v>405</v>
      </c>
      <c r="D23" s="192" t="s">
        <v>405</v>
      </c>
      <c r="E23" s="192" t="s">
        <v>405</v>
      </c>
      <c r="F23" s="192" t="s">
        <v>405</v>
      </c>
      <c r="G23" s="192" t="s">
        <v>405</v>
      </c>
      <c r="H23" s="192" t="s">
        <v>405</v>
      </c>
      <c r="I23" s="192" t="s">
        <v>405</v>
      </c>
      <c r="J23" s="192" t="s">
        <v>405</v>
      </c>
      <c r="K23" s="192" t="s">
        <v>405</v>
      </c>
      <c r="L23" s="192" t="s">
        <v>405</v>
      </c>
      <c r="M23" s="192" t="s">
        <v>405</v>
      </c>
      <c r="N23" s="192" t="s">
        <v>405</v>
      </c>
      <c r="O23" s="192" t="s">
        <v>405</v>
      </c>
      <c r="P23" s="192" t="s">
        <v>405</v>
      </c>
      <c r="Q23" s="192" t="s">
        <v>405</v>
      </c>
      <c r="R23" s="192" t="s">
        <v>405</v>
      </c>
      <c r="S23" s="192" t="s">
        <v>405</v>
      </c>
      <c r="T23" s="192" t="s">
        <v>405</v>
      </c>
      <c r="U23" s="192" t="s">
        <v>405</v>
      </c>
      <c r="V23" s="192" t="s">
        <v>405</v>
      </c>
      <c r="W23" s="192" t="s">
        <v>405</v>
      </c>
      <c r="X23" s="192" t="s">
        <v>405</v>
      </c>
      <c r="Y23" s="192" t="s">
        <v>405</v>
      </c>
      <c r="Z23" s="192" t="s">
        <v>405</v>
      </c>
      <c r="AA23" s="192" t="s">
        <v>405</v>
      </c>
      <c r="AB23" s="192" t="s">
        <v>405</v>
      </c>
      <c r="AC23" s="192" t="s">
        <v>405</v>
      </c>
      <c r="AD23" s="192" t="s">
        <v>405</v>
      </c>
      <c r="AE23" s="192" t="s">
        <v>405</v>
      </c>
      <c r="AF23" s="192" t="s">
        <v>405</v>
      </c>
      <c r="AG23" s="192" t="s">
        <v>405</v>
      </c>
      <c r="AH23" s="192" t="s">
        <v>405</v>
      </c>
      <c r="AI23" s="192" t="s">
        <v>405</v>
      </c>
      <c r="AJ23" s="192" t="s">
        <v>405</v>
      </c>
      <c r="AK23" s="192" t="s">
        <v>405</v>
      </c>
      <c r="AL23" s="202" t="s">
        <v>405</v>
      </c>
      <c r="AM23" s="154" t="s">
        <v>405</v>
      </c>
      <c r="AN23" s="192" t="s">
        <v>405</v>
      </c>
      <c r="AO23" s="192" t="s">
        <v>405</v>
      </c>
      <c r="AP23" s="202" t="s">
        <v>405</v>
      </c>
      <c r="AQ23" s="192" t="s">
        <v>405</v>
      </c>
      <c r="AR23" s="192" t="s">
        <v>405</v>
      </c>
      <c r="AS23" s="192" t="s">
        <v>405</v>
      </c>
      <c r="AT23" s="202" t="s">
        <v>405</v>
      </c>
      <c r="AU23" s="203" t="s">
        <v>405</v>
      </c>
      <c r="AW23" s="201" t="s">
        <v>67</v>
      </c>
      <c r="AX23" s="129" t="s">
        <v>68</v>
      </c>
      <c r="AY23" s="263" t="s">
        <v>405</v>
      </c>
      <c r="AZ23" s="263" t="s">
        <v>405</v>
      </c>
      <c r="BA23" s="263" t="s">
        <v>405</v>
      </c>
      <c r="BB23" s="263" t="s">
        <v>405</v>
      </c>
      <c r="BC23" s="263" t="s">
        <v>405</v>
      </c>
      <c r="BD23" s="263" t="s">
        <v>405</v>
      </c>
      <c r="BE23" s="263" t="s">
        <v>405</v>
      </c>
      <c r="BF23" s="263" t="s">
        <v>405</v>
      </c>
      <c r="BG23" s="263" t="s">
        <v>405</v>
      </c>
      <c r="BH23" s="275" t="s">
        <v>405</v>
      </c>
      <c r="BI23" s="264" t="s">
        <v>405</v>
      </c>
    </row>
    <row r="24" spans="1:61" ht="18" customHeight="1" x14ac:dyDescent="0.25">
      <c r="A24" s="201" t="s">
        <v>69</v>
      </c>
      <c r="B24" s="129" t="s">
        <v>70</v>
      </c>
      <c r="C24" s="192" t="s">
        <v>405</v>
      </c>
      <c r="D24" s="192" t="s">
        <v>405</v>
      </c>
      <c r="E24" s="192" t="s">
        <v>405</v>
      </c>
      <c r="F24" s="192" t="s">
        <v>405</v>
      </c>
      <c r="G24" s="192" t="s">
        <v>405</v>
      </c>
      <c r="H24" s="192" t="s">
        <v>405</v>
      </c>
      <c r="I24" s="192" t="s">
        <v>405</v>
      </c>
      <c r="J24" s="192" t="s">
        <v>405</v>
      </c>
      <c r="K24" s="192" t="s">
        <v>405</v>
      </c>
      <c r="L24" s="192" t="s">
        <v>405</v>
      </c>
      <c r="M24" s="192" t="s">
        <v>405</v>
      </c>
      <c r="N24" s="192" t="s">
        <v>405</v>
      </c>
      <c r="O24" s="192" t="s">
        <v>405</v>
      </c>
      <c r="P24" s="192" t="s">
        <v>405</v>
      </c>
      <c r="Q24" s="192" t="s">
        <v>405</v>
      </c>
      <c r="R24" s="192" t="s">
        <v>405</v>
      </c>
      <c r="S24" s="192" t="s">
        <v>405</v>
      </c>
      <c r="T24" s="192" t="s">
        <v>405</v>
      </c>
      <c r="U24" s="192" t="s">
        <v>405</v>
      </c>
      <c r="V24" s="192" t="s">
        <v>405</v>
      </c>
      <c r="W24" s="192" t="s">
        <v>405</v>
      </c>
      <c r="X24" s="192" t="s">
        <v>405</v>
      </c>
      <c r="Y24" s="192" t="s">
        <v>405</v>
      </c>
      <c r="Z24" s="192" t="s">
        <v>405</v>
      </c>
      <c r="AA24" s="192" t="s">
        <v>405</v>
      </c>
      <c r="AB24" s="192" t="s">
        <v>405</v>
      </c>
      <c r="AC24" s="192" t="s">
        <v>405</v>
      </c>
      <c r="AD24" s="192" t="s">
        <v>405</v>
      </c>
      <c r="AE24" s="192" t="s">
        <v>405</v>
      </c>
      <c r="AF24" s="192" t="s">
        <v>405</v>
      </c>
      <c r="AG24" s="192" t="s">
        <v>405</v>
      </c>
      <c r="AH24" s="192" t="s">
        <v>405</v>
      </c>
      <c r="AI24" s="192" t="s">
        <v>405</v>
      </c>
      <c r="AJ24" s="192" t="s">
        <v>405</v>
      </c>
      <c r="AK24" s="192" t="s">
        <v>405</v>
      </c>
      <c r="AL24" s="202" t="s">
        <v>405</v>
      </c>
      <c r="AM24" s="154" t="s">
        <v>405</v>
      </c>
      <c r="AN24" s="192" t="s">
        <v>405</v>
      </c>
      <c r="AO24" s="192" t="s">
        <v>405</v>
      </c>
      <c r="AP24" s="202" t="s">
        <v>405</v>
      </c>
      <c r="AQ24" s="192" t="s">
        <v>405</v>
      </c>
      <c r="AR24" s="192" t="s">
        <v>405</v>
      </c>
      <c r="AS24" s="192" t="s">
        <v>405</v>
      </c>
      <c r="AT24" s="202" t="s">
        <v>405</v>
      </c>
      <c r="AU24" s="203" t="s">
        <v>405</v>
      </c>
      <c r="AW24" s="201" t="s">
        <v>69</v>
      </c>
      <c r="AX24" s="129" t="s">
        <v>70</v>
      </c>
      <c r="AY24" s="263" t="s">
        <v>405</v>
      </c>
      <c r="AZ24" s="263" t="s">
        <v>405</v>
      </c>
      <c r="BA24" s="263" t="s">
        <v>405</v>
      </c>
      <c r="BB24" s="263" t="s">
        <v>405</v>
      </c>
      <c r="BC24" s="263" t="s">
        <v>405</v>
      </c>
      <c r="BD24" s="263" t="s">
        <v>405</v>
      </c>
      <c r="BE24" s="263" t="s">
        <v>405</v>
      </c>
      <c r="BF24" s="263" t="s">
        <v>405</v>
      </c>
      <c r="BG24" s="263" t="s">
        <v>405</v>
      </c>
      <c r="BH24" s="275" t="s">
        <v>405</v>
      </c>
      <c r="BI24" s="264" t="s">
        <v>405</v>
      </c>
    </row>
    <row r="25" spans="1:61" ht="18" customHeight="1" x14ac:dyDescent="0.25">
      <c r="A25" s="201" t="s">
        <v>71</v>
      </c>
      <c r="B25" s="128" t="s">
        <v>218</v>
      </c>
      <c r="C25" s="191" t="s">
        <v>405</v>
      </c>
      <c r="D25" s="191" t="s">
        <v>405</v>
      </c>
      <c r="E25" s="191" t="s">
        <v>405</v>
      </c>
      <c r="F25" s="191" t="s">
        <v>405</v>
      </c>
      <c r="G25" s="191" t="s">
        <v>405</v>
      </c>
      <c r="H25" s="191" t="s">
        <v>405</v>
      </c>
      <c r="I25" s="191" t="s">
        <v>405</v>
      </c>
      <c r="J25" s="191" t="s">
        <v>405</v>
      </c>
      <c r="K25" s="191" t="s">
        <v>405</v>
      </c>
      <c r="L25" s="191" t="s">
        <v>405</v>
      </c>
      <c r="M25" s="191" t="s">
        <v>405</v>
      </c>
      <c r="N25" s="191" t="s">
        <v>405</v>
      </c>
      <c r="O25" s="191" t="s">
        <v>405</v>
      </c>
      <c r="P25" s="191" t="s">
        <v>405</v>
      </c>
      <c r="Q25" s="191" t="s">
        <v>405</v>
      </c>
      <c r="R25" s="191" t="s">
        <v>405</v>
      </c>
      <c r="S25" s="191" t="s">
        <v>405</v>
      </c>
      <c r="T25" s="191" t="s">
        <v>405</v>
      </c>
      <c r="U25" s="191" t="s">
        <v>405</v>
      </c>
      <c r="V25" s="191" t="s">
        <v>405</v>
      </c>
      <c r="W25" s="191" t="s">
        <v>405</v>
      </c>
      <c r="X25" s="191" t="s">
        <v>405</v>
      </c>
      <c r="Y25" s="191" t="s">
        <v>405</v>
      </c>
      <c r="Z25" s="191" t="s">
        <v>405</v>
      </c>
      <c r="AA25" s="191" t="s">
        <v>405</v>
      </c>
      <c r="AB25" s="191" t="s">
        <v>405</v>
      </c>
      <c r="AC25" s="191" t="s">
        <v>405</v>
      </c>
      <c r="AD25" s="191" t="s">
        <v>405</v>
      </c>
      <c r="AE25" s="192" t="s">
        <v>405</v>
      </c>
      <c r="AF25" s="192" t="s">
        <v>405</v>
      </c>
      <c r="AG25" s="192" t="s">
        <v>405</v>
      </c>
      <c r="AH25" s="192" t="s">
        <v>405</v>
      </c>
      <c r="AI25" s="192" t="s">
        <v>405</v>
      </c>
      <c r="AJ25" s="192" t="s">
        <v>405</v>
      </c>
      <c r="AK25" s="192" t="s">
        <v>405</v>
      </c>
      <c r="AL25" s="202" t="s">
        <v>405</v>
      </c>
      <c r="AM25" s="154" t="s">
        <v>405</v>
      </c>
      <c r="AN25" s="192" t="s">
        <v>405</v>
      </c>
      <c r="AO25" s="192" t="s">
        <v>405</v>
      </c>
      <c r="AP25" s="202" t="s">
        <v>405</v>
      </c>
      <c r="AQ25" s="192" t="s">
        <v>405</v>
      </c>
      <c r="AR25" s="192" t="s">
        <v>405</v>
      </c>
      <c r="AS25" s="192" t="s">
        <v>405</v>
      </c>
      <c r="AT25" s="202" t="s">
        <v>405</v>
      </c>
      <c r="AU25" s="203" t="s">
        <v>405</v>
      </c>
      <c r="AW25" s="201" t="s">
        <v>71</v>
      </c>
      <c r="AX25" s="128" t="s">
        <v>218</v>
      </c>
      <c r="AY25" s="263" t="s">
        <v>405</v>
      </c>
      <c r="AZ25" s="263" t="s">
        <v>405</v>
      </c>
      <c r="BA25" s="263" t="s">
        <v>405</v>
      </c>
      <c r="BB25" s="263" t="s">
        <v>405</v>
      </c>
      <c r="BC25" s="263" t="s">
        <v>405</v>
      </c>
      <c r="BD25" s="263" t="s">
        <v>405</v>
      </c>
      <c r="BE25" s="263" t="s">
        <v>405</v>
      </c>
      <c r="BF25" s="263" t="s">
        <v>405</v>
      </c>
      <c r="BG25" s="263" t="s">
        <v>405</v>
      </c>
      <c r="BH25" s="275" t="s">
        <v>405</v>
      </c>
      <c r="BI25" s="264" t="s">
        <v>405</v>
      </c>
    </row>
    <row r="26" spans="1:61" ht="18" customHeight="1" x14ac:dyDescent="0.25">
      <c r="A26" s="201" t="s">
        <v>13</v>
      </c>
      <c r="B26" s="129" t="s">
        <v>344</v>
      </c>
      <c r="C26" s="192" t="s">
        <v>405</v>
      </c>
      <c r="D26" s="192" t="s">
        <v>405</v>
      </c>
      <c r="E26" s="192" t="s">
        <v>405</v>
      </c>
      <c r="F26" s="192" t="s">
        <v>405</v>
      </c>
      <c r="G26" s="192" t="s">
        <v>405</v>
      </c>
      <c r="H26" s="192" t="s">
        <v>405</v>
      </c>
      <c r="I26" s="192" t="s">
        <v>405</v>
      </c>
      <c r="J26" s="192" t="s">
        <v>405</v>
      </c>
      <c r="K26" s="192" t="s">
        <v>405</v>
      </c>
      <c r="L26" s="192" t="s">
        <v>405</v>
      </c>
      <c r="M26" s="192" t="s">
        <v>405</v>
      </c>
      <c r="N26" s="192" t="s">
        <v>405</v>
      </c>
      <c r="O26" s="192" t="s">
        <v>405</v>
      </c>
      <c r="P26" s="192" t="s">
        <v>405</v>
      </c>
      <c r="Q26" s="192" t="s">
        <v>405</v>
      </c>
      <c r="R26" s="192" t="s">
        <v>405</v>
      </c>
      <c r="S26" s="192" t="s">
        <v>405</v>
      </c>
      <c r="T26" s="192" t="s">
        <v>405</v>
      </c>
      <c r="U26" s="192" t="s">
        <v>405</v>
      </c>
      <c r="V26" s="192" t="s">
        <v>405</v>
      </c>
      <c r="W26" s="192" t="s">
        <v>405</v>
      </c>
      <c r="X26" s="192" t="s">
        <v>405</v>
      </c>
      <c r="Y26" s="192" t="s">
        <v>405</v>
      </c>
      <c r="Z26" s="192" t="s">
        <v>405</v>
      </c>
      <c r="AA26" s="192" t="s">
        <v>405</v>
      </c>
      <c r="AB26" s="192" t="s">
        <v>405</v>
      </c>
      <c r="AC26" s="192" t="s">
        <v>405</v>
      </c>
      <c r="AD26" s="192" t="s">
        <v>405</v>
      </c>
      <c r="AE26" s="192" t="s">
        <v>405</v>
      </c>
      <c r="AF26" s="192" t="s">
        <v>405</v>
      </c>
      <c r="AG26" s="192" t="s">
        <v>405</v>
      </c>
      <c r="AH26" s="192" t="s">
        <v>405</v>
      </c>
      <c r="AI26" s="192" t="s">
        <v>405</v>
      </c>
      <c r="AJ26" s="192" t="s">
        <v>405</v>
      </c>
      <c r="AK26" s="192" t="s">
        <v>405</v>
      </c>
      <c r="AL26" s="202" t="s">
        <v>405</v>
      </c>
      <c r="AM26" s="154" t="s">
        <v>405</v>
      </c>
      <c r="AN26" s="192" t="s">
        <v>405</v>
      </c>
      <c r="AO26" s="192" t="s">
        <v>405</v>
      </c>
      <c r="AP26" s="202" t="s">
        <v>405</v>
      </c>
      <c r="AQ26" s="192" t="s">
        <v>405</v>
      </c>
      <c r="AR26" s="192" t="s">
        <v>405</v>
      </c>
      <c r="AS26" s="192" t="s">
        <v>405</v>
      </c>
      <c r="AT26" s="202" t="s">
        <v>405</v>
      </c>
      <c r="AU26" s="203" t="s">
        <v>405</v>
      </c>
      <c r="AW26" s="201" t="s">
        <v>13</v>
      </c>
      <c r="AX26" s="129" t="s">
        <v>344</v>
      </c>
      <c r="AY26" s="263" t="s">
        <v>405</v>
      </c>
      <c r="AZ26" s="263" t="s">
        <v>405</v>
      </c>
      <c r="BA26" s="263" t="s">
        <v>405</v>
      </c>
      <c r="BB26" s="263" t="s">
        <v>405</v>
      </c>
      <c r="BC26" s="263" t="s">
        <v>405</v>
      </c>
      <c r="BD26" s="263" t="s">
        <v>405</v>
      </c>
      <c r="BE26" s="263" t="s">
        <v>405</v>
      </c>
      <c r="BF26" s="263" t="s">
        <v>405</v>
      </c>
      <c r="BG26" s="263" t="s">
        <v>405</v>
      </c>
      <c r="BH26" s="275" t="s">
        <v>405</v>
      </c>
      <c r="BI26" s="264" t="s">
        <v>405</v>
      </c>
    </row>
    <row r="27" spans="1:61" ht="18" customHeight="1" x14ac:dyDescent="0.25">
      <c r="A27" s="201" t="s">
        <v>8</v>
      </c>
      <c r="B27" s="129" t="s">
        <v>345</v>
      </c>
      <c r="C27" s="192" t="s">
        <v>405</v>
      </c>
      <c r="D27" s="192" t="s">
        <v>405</v>
      </c>
      <c r="E27" s="192" t="s">
        <v>405</v>
      </c>
      <c r="F27" s="192" t="s">
        <v>405</v>
      </c>
      <c r="G27" s="192" t="s">
        <v>405</v>
      </c>
      <c r="H27" s="192" t="s">
        <v>405</v>
      </c>
      <c r="I27" s="192" t="s">
        <v>405</v>
      </c>
      <c r="J27" s="192" t="s">
        <v>405</v>
      </c>
      <c r="K27" s="192" t="s">
        <v>405</v>
      </c>
      <c r="L27" s="192" t="s">
        <v>405</v>
      </c>
      <c r="M27" s="192" t="s">
        <v>405</v>
      </c>
      <c r="N27" s="192" t="s">
        <v>405</v>
      </c>
      <c r="O27" s="192" t="s">
        <v>405</v>
      </c>
      <c r="P27" s="192" t="s">
        <v>405</v>
      </c>
      <c r="Q27" s="192" t="s">
        <v>405</v>
      </c>
      <c r="R27" s="192" t="s">
        <v>405</v>
      </c>
      <c r="S27" s="192" t="s">
        <v>405</v>
      </c>
      <c r="T27" s="192" t="s">
        <v>405</v>
      </c>
      <c r="U27" s="192" t="s">
        <v>405</v>
      </c>
      <c r="V27" s="192" t="s">
        <v>405</v>
      </c>
      <c r="W27" s="192" t="s">
        <v>405</v>
      </c>
      <c r="X27" s="192" t="s">
        <v>405</v>
      </c>
      <c r="Y27" s="192" t="s">
        <v>405</v>
      </c>
      <c r="Z27" s="192" t="s">
        <v>405</v>
      </c>
      <c r="AA27" s="192" t="s">
        <v>405</v>
      </c>
      <c r="AB27" s="192" t="s">
        <v>405</v>
      </c>
      <c r="AC27" s="192" t="s">
        <v>405</v>
      </c>
      <c r="AD27" s="192" t="s">
        <v>405</v>
      </c>
      <c r="AE27" s="192" t="s">
        <v>405</v>
      </c>
      <c r="AF27" s="192" t="s">
        <v>405</v>
      </c>
      <c r="AG27" s="192" t="s">
        <v>405</v>
      </c>
      <c r="AH27" s="192" t="s">
        <v>405</v>
      </c>
      <c r="AI27" s="192" t="s">
        <v>405</v>
      </c>
      <c r="AJ27" s="192" t="s">
        <v>405</v>
      </c>
      <c r="AK27" s="192" t="s">
        <v>405</v>
      </c>
      <c r="AL27" s="202" t="s">
        <v>405</v>
      </c>
      <c r="AM27" s="154" t="s">
        <v>405</v>
      </c>
      <c r="AN27" s="192" t="s">
        <v>405</v>
      </c>
      <c r="AO27" s="192" t="s">
        <v>405</v>
      </c>
      <c r="AP27" s="202" t="s">
        <v>405</v>
      </c>
      <c r="AQ27" s="192" t="s">
        <v>405</v>
      </c>
      <c r="AR27" s="192" t="s">
        <v>405</v>
      </c>
      <c r="AS27" s="192" t="s">
        <v>405</v>
      </c>
      <c r="AT27" s="202" t="s">
        <v>405</v>
      </c>
      <c r="AU27" s="203" t="s">
        <v>405</v>
      </c>
      <c r="AW27" s="201" t="s">
        <v>8</v>
      </c>
      <c r="AX27" s="129" t="s">
        <v>345</v>
      </c>
      <c r="AY27" s="263" t="s">
        <v>405</v>
      </c>
      <c r="AZ27" s="263" t="s">
        <v>405</v>
      </c>
      <c r="BA27" s="263" t="s">
        <v>405</v>
      </c>
      <c r="BB27" s="263" t="s">
        <v>405</v>
      </c>
      <c r="BC27" s="263" t="s">
        <v>405</v>
      </c>
      <c r="BD27" s="263" t="s">
        <v>405</v>
      </c>
      <c r="BE27" s="263" t="s">
        <v>405</v>
      </c>
      <c r="BF27" s="263" t="s">
        <v>405</v>
      </c>
      <c r="BG27" s="263" t="s">
        <v>405</v>
      </c>
      <c r="BH27" s="275" t="s">
        <v>405</v>
      </c>
      <c r="BI27" s="264" t="s">
        <v>405</v>
      </c>
    </row>
    <row r="28" spans="1:61" ht="18" customHeight="1" x14ac:dyDescent="0.25">
      <c r="A28" s="201" t="s">
        <v>72</v>
      </c>
      <c r="B28" s="128" t="s">
        <v>225</v>
      </c>
      <c r="C28" s="191" t="s">
        <v>405</v>
      </c>
      <c r="D28" s="191" t="s">
        <v>405</v>
      </c>
      <c r="E28" s="191" t="s">
        <v>405</v>
      </c>
      <c r="F28" s="191" t="s">
        <v>405</v>
      </c>
      <c r="G28" s="191" t="s">
        <v>405</v>
      </c>
      <c r="H28" s="191" t="s">
        <v>405</v>
      </c>
      <c r="I28" s="191" t="s">
        <v>405</v>
      </c>
      <c r="J28" s="191" t="s">
        <v>405</v>
      </c>
      <c r="K28" s="191" t="s">
        <v>405</v>
      </c>
      <c r="L28" s="191" t="s">
        <v>405</v>
      </c>
      <c r="M28" s="191" t="s">
        <v>405</v>
      </c>
      <c r="N28" s="191" t="s">
        <v>405</v>
      </c>
      <c r="O28" s="191" t="s">
        <v>405</v>
      </c>
      <c r="P28" s="191" t="s">
        <v>405</v>
      </c>
      <c r="Q28" s="191" t="s">
        <v>405</v>
      </c>
      <c r="R28" s="191" t="s">
        <v>405</v>
      </c>
      <c r="S28" s="191" t="s">
        <v>405</v>
      </c>
      <c r="T28" s="191" t="s">
        <v>405</v>
      </c>
      <c r="U28" s="191" t="s">
        <v>405</v>
      </c>
      <c r="V28" s="191" t="s">
        <v>405</v>
      </c>
      <c r="W28" s="191" t="s">
        <v>405</v>
      </c>
      <c r="X28" s="191" t="s">
        <v>405</v>
      </c>
      <c r="Y28" s="191" t="s">
        <v>405</v>
      </c>
      <c r="Z28" s="191" t="s">
        <v>405</v>
      </c>
      <c r="AA28" s="191" t="s">
        <v>405</v>
      </c>
      <c r="AB28" s="191" t="s">
        <v>405</v>
      </c>
      <c r="AC28" s="191" t="s">
        <v>405</v>
      </c>
      <c r="AD28" s="191" t="s">
        <v>405</v>
      </c>
      <c r="AE28" s="192" t="s">
        <v>405</v>
      </c>
      <c r="AF28" s="192" t="s">
        <v>405</v>
      </c>
      <c r="AG28" s="192" t="s">
        <v>405</v>
      </c>
      <c r="AH28" s="192" t="s">
        <v>405</v>
      </c>
      <c r="AI28" s="192" t="s">
        <v>405</v>
      </c>
      <c r="AJ28" s="192" t="s">
        <v>405</v>
      </c>
      <c r="AK28" s="192" t="s">
        <v>405</v>
      </c>
      <c r="AL28" s="202" t="s">
        <v>405</v>
      </c>
      <c r="AM28" s="154" t="s">
        <v>405</v>
      </c>
      <c r="AN28" s="192" t="s">
        <v>405</v>
      </c>
      <c r="AO28" s="192" t="s">
        <v>405</v>
      </c>
      <c r="AP28" s="202" t="s">
        <v>405</v>
      </c>
      <c r="AQ28" s="192" t="s">
        <v>405</v>
      </c>
      <c r="AR28" s="192" t="s">
        <v>405</v>
      </c>
      <c r="AS28" s="192" t="s">
        <v>405</v>
      </c>
      <c r="AT28" s="202" t="s">
        <v>405</v>
      </c>
      <c r="AU28" s="203" t="s">
        <v>405</v>
      </c>
      <c r="AW28" s="201" t="s">
        <v>72</v>
      </c>
      <c r="AX28" s="128" t="s">
        <v>225</v>
      </c>
      <c r="AY28" s="263" t="s">
        <v>405</v>
      </c>
      <c r="AZ28" s="263" t="s">
        <v>405</v>
      </c>
      <c r="BA28" s="263" t="s">
        <v>405</v>
      </c>
      <c r="BB28" s="263" t="s">
        <v>405</v>
      </c>
      <c r="BC28" s="263" t="s">
        <v>405</v>
      </c>
      <c r="BD28" s="263" t="s">
        <v>405</v>
      </c>
      <c r="BE28" s="263" t="s">
        <v>405</v>
      </c>
      <c r="BF28" s="263" t="s">
        <v>405</v>
      </c>
      <c r="BG28" s="263" t="s">
        <v>405</v>
      </c>
      <c r="BH28" s="275" t="s">
        <v>405</v>
      </c>
      <c r="BI28" s="264" t="s">
        <v>405</v>
      </c>
    </row>
    <row r="29" spans="1:61" ht="18" customHeight="1" x14ac:dyDescent="0.25">
      <c r="A29" s="201" t="s">
        <v>14</v>
      </c>
      <c r="B29" s="129" t="s">
        <v>346</v>
      </c>
      <c r="C29" s="192" t="s">
        <v>405</v>
      </c>
      <c r="D29" s="192" t="s">
        <v>405</v>
      </c>
      <c r="E29" s="192" t="s">
        <v>405</v>
      </c>
      <c r="F29" s="192" t="s">
        <v>405</v>
      </c>
      <c r="G29" s="192" t="s">
        <v>405</v>
      </c>
      <c r="H29" s="192" t="s">
        <v>405</v>
      </c>
      <c r="I29" s="192" t="s">
        <v>405</v>
      </c>
      <c r="J29" s="192" t="s">
        <v>405</v>
      </c>
      <c r="K29" s="192" t="s">
        <v>405</v>
      </c>
      <c r="L29" s="192" t="s">
        <v>405</v>
      </c>
      <c r="M29" s="192" t="s">
        <v>405</v>
      </c>
      <c r="N29" s="192" t="s">
        <v>405</v>
      </c>
      <c r="O29" s="192" t="s">
        <v>405</v>
      </c>
      <c r="P29" s="192" t="s">
        <v>405</v>
      </c>
      <c r="Q29" s="192" t="s">
        <v>405</v>
      </c>
      <c r="R29" s="192" t="s">
        <v>405</v>
      </c>
      <c r="S29" s="192" t="s">
        <v>405</v>
      </c>
      <c r="T29" s="192" t="s">
        <v>405</v>
      </c>
      <c r="U29" s="192" t="s">
        <v>405</v>
      </c>
      <c r="V29" s="192" t="s">
        <v>405</v>
      </c>
      <c r="W29" s="192" t="s">
        <v>405</v>
      </c>
      <c r="X29" s="192" t="s">
        <v>405</v>
      </c>
      <c r="Y29" s="192" t="s">
        <v>405</v>
      </c>
      <c r="Z29" s="192" t="s">
        <v>405</v>
      </c>
      <c r="AA29" s="192" t="s">
        <v>405</v>
      </c>
      <c r="AB29" s="192" t="s">
        <v>405</v>
      </c>
      <c r="AC29" s="192" t="s">
        <v>405</v>
      </c>
      <c r="AD29" s="192" t="s">
        <v>405</v>
      </c>
      <c r="AE29" s="192" t="s">
        <v>405</v>
      </c>
      <c r="AF29" s="192" t="s">
        <v>405</v>
      </c>
      <c r="AG29" s="192" t="s">
        <v>405</v>
      </c>
      <c r="AH29" s="192" t="s">
        <v>405</v>
      </c>
      <c r="AI29" s="192" t="s">
        <v>405</v>
      </c>
      <c r="AJ29" s="192" t="s">
        <v>405</v>
      </c>
      <c r="AK29" s="192" t="s">
        <v>405</v>
      </c>
      <c r="AL29" s="202" t="s">
        <v>405</v>
      </c>
      <c r="AM29" s="154" t="s">
        <v>405</v>
      </c>
      <c r="AN29" s="192" t="s">
        <v>405</v>
      </c>
      <c r="AO29" s="192" t="s">
        <v>405</v>
      </c>
      <c r="AP29" s="202" t="s">
        <v>405</v>
      </c>
      <c r="AQ29" s="192" t="s">
        <v>405</v>
      </c>
      <c r="AR29" s="192" t="s">
        <v>405</v>
      </c>
      <c r="AS29" s="192" t="s">
        <v>405</v>
      </c>
      <c r="AT29" s="202" t="s">
        <v>405</v>
      </c>
      <c r="AU29" s="203" t="s">
        <v>405</v>
      </c>
      <c r="AW29" s="201" t="s">
        <v>14</v>
      </c>
      <c r="AX29" s="129" t="s">
        <v>346</v>
      </c>
      <c r="AY29" s="263" t="s">
        <v>405</v>
      </c>
      <c r="AZ29" s="263" t="s">
        <v>405</v>
      </c>
      <c r="BA29" s="263" t="s">
        <v>405</v>
      </c>
      <c r="BB29" s="263" t="s">
        <v>405</v>
      </c>
      <c r="BC29" s="263" t="s">
        <v>405</v>
      </c>
      <c r="BD29" s="263" t="s">
        <v>405</v>
      </c>
      <c r="BE29" s="263" t="s">
        <v>405</v>
      </c>
      <c r="BF29" s="263" t="s">
        <v>405</v>
      </c>
      <c r="BG29" s="263" t="s">
        <v>405</v>
      </c>
      <c r="BH29" s="275" t="s">
        <v>405</v>
      </c>
      <c r="BI29" s="264" t="s">
        <v>405</v>
      </c>
    </row>
    <row r="30" spans="1:61" ht="18" customHeight="1" x14ac:dyDescent="0.25">
      <c r="A30" s="201" t="s">
        <v>9</v>
      </c>
      <c r="B30" s="129" t="s">
        <v>347</v>
      </c>
      <c r="C30" s="192" t="s">
        <v>405</v>
      </c>
      <c r="D30" s="192" t="s">
        <v>405</v>
      </c>
      <c r="E30" s="192" t="s">
        <v>405</v>
      </c>
      <c r="F30" s="192" t="s">
        <v>405</v>
      </c>
      <c r="G30" s="192" t="s">
        <v>405</v>
      </c>
      <c r="H30" s="192" t="s">
        <v>405</v>
      </c>
      <c r="I30" s="192" t="s">
        <v>405</v>
      </c>
      <c r="J30" s="192" t="s">
        <v>405</v>
      </c>
      <c r="K30" s="192" t="s">
        <v>405</v>
      </c>
      <c r="L30" s="192" t="s">
        <v>405</v>
      </c>
      <c r="M30" s="192" t="s">
        <v>405</v>
      </c>
      <c r="N30" s="192" t="s">
        <v>405</v>
      </c>
      <c r="O30" s="192" t="s">
        <v>405</v>
      </c>
      <c r="P30" s="192" t="s">
        <v>405</v>
      </c>
      <c r="Q30" s="192" t="s">
        <v>405</v>
      </c>
      <c r="R30" s="192" t="s">
        <v>405</v>
      </c>
      <c r="S30" s="192" t="s">
        <v>405</v>
      </c>
      <c r="T30" s="192" t="s">
        <v>405</v>
      </c>
      <c r="U30" s="192" t="s">
        <v>405</v>
      </c>
      <c r="V30" s="192" t="s">
        <v>405</v>
      </c>
      <c r="W30" s="192" t="s">
        <v>405</v>
      </c>
      <c r="X30" s="192" t="s">
        <v>405</v>
      </c>
      <c r="Y30" s="192" t="s">
        <v>405</v>
      </c>
      <c r="Z30" s="192" t="s">
        <v>405</v>
      </c>
      <c r="AA30" s="192" t="s">
        <v>405</v>
      </c>
      <c r="AB30" s="192" t="s">
        <v>405</v>
      </c>
      <c r="AC30" s="192" t="s">
        <v>405</v>
      </c>
      <c r="AD30" s="192" t="s">
        <v>405</v>
      </c>
      <c r="AE30" s="192" t="s">
        <v>405</v>
      </c>
      <c r="AF30" s="192" t="s">
        <v>405</v>
      </c>
      <c r="AG30" s="192" t="s">
        <v>405</v>
      </c>
      <c r="AH30" s="192" t="s">
        <v>405</v>
      </c>
      <c r="AI30" s="192" t="s">
        <v>405</v>
      </c>
      <c r="AJ30" s="192" t="s">
        <v>405</v>
      </c>
      <c r="AK30" s="192" t="s">
        <v>405</v>
      </c>
      <c r="AL30" s="202" t="s">
        <v>405</v>
      </c>
      <c r="AM30" s="154" t="s">
        <v>405</v>
      </c>
      <c r="AN30" s="192" t="s">
        <v>405</v>
      </c>
      <c r="AO30" s="192" t="s">
        <v>405</v>
      </c>
      <c r="AP30" s="202" t="s">
        <v>405</v>
      </c>
      <c r="AQ30" s="192" t="s">
        <v>405</v>
      </c>
      <c r="AR30" s="192" t="s">
        <v>405</v>
      </c>
      <c r="AS30" s="192" t="s">
        <v>405</v>
      </c>
      <c r="AT30" s="202" t="s">
        <v>405</v>
      </c>
      <c r="AU30" s="203" t="s">
        <v>405</v>
      </c>
      <c r="AW30" s="201" t="s">
        <v>9</v>
      </c>
      <c r="AX30" s="129" t="s">
        <v>347</v>
      </c>
      <c r="AY30" s="263" t="s">
        <v>405</v>
      </c>
      <c r="AZ30" s="263" t="s">
        <v>405</v>
      </c>
      <c r="BA30" s="263" t="s">
        <v>405</v>
      </c>
      <c r="BB30" s="263" t="s">
        <v>405</v>
      </c>
      <c r="BC30" s="263" t="s">
        <v>405</v>
      </c>
      <c r="BD30" s="263" t="s">
        <v>405</v>
      </c>
      <c r="BE30" s="263" t="s">
        <v>405</v>
      </c>
      <c r="BF30" s="263" t="s">
        <v>405</v>
      </c>
      <c r="BG30" s="263" t="s">
        <v>405</v>
      </c>
      <c r="BH30" s="275" t="s">
        <v>405</v>
      </c>
      <c r="BI30" s="264" t="s">
        <v>405</v>
      </c>
    </row>
    <row r="31" spans="1:61" ht="18" customHeight="1" x14ac:dyDescent="0.25">
      <c r="A31" s="201" t="s">
        <v>73</v>
      </c>
      <c r="B31" s="129" t="s">
        <v>348</v>
      </c>
      <c r="C31" s="192" t="s">
        <v>405</v>
      </c>
      <c r="D31" s="192" t="s">
        <v>405</v>
      </c>
      <c r="E31" s="192" t="s">
        <v>405</v>
      </c>
      <c r="F31" s="192" t="s">
        <v>405</v>
      </c>
      <c r="G31" s="192" t="s">
        <v>405</v>
      </c>
      <c r="H31" s="192" t="s">
        <v>405</v>
      </c>
      <c r="I31" s="192" t="s">
        <v>405</v>
      </c>
      <c r="J31" s="192" t="s">
        <v>405</v>
      </c>
      <c r="K31" s="192" t="s">
        <v>405</v>
      </c>
      <c r="L31" s="192" t="s">
        <v>405</v>
      </c>
      <c r="M31" s="192" t="s">
        <v>405</v>
      </c>
      <c r="N31" s="192" t="s">
        <v>405</v>
      </c>
      <c r="O31" s="192" t="s">
        <v>405</v>
      </c>
      <c r="P31" s="192" t="s">
        <v>405</v>
      </c>
      <c r="Q31" s="192" t="s">
        <v>405</v>
      </c>
      <c r="R31" s="192" t="s">
        <v>405</v>
      </c>
      <c r="S31" s="192" t="s">
        <v>405</v>
      </c>
      <c r="T31" s="192" t="s">
        <v>405</v>
      </c>
      <c r="U31" s="192" t="s">
        <v>405</v>
      </c>
      <c r="V31" s="192" t="s">
        <v>405</v>
      </c>
      <c r="W31" s="192" t="s">
        <v>405</v>
      </c>
      <c r="X31" s="192" t="s">
        <v>405</v>
      </c>
      <c r="Y31" s="192" t="s">
        <v>405</v>
      </c>
      <c r="Z31" s="192" t="s">
        <v>405</v>
      </c>
      <c r="AA31" s="192" t="s">
        <v>405</v>
      </c>
      <c r="AB31" s="192" t="s">
        <v>405</v>
      </c>
      <c r="AC31" s="192" t="s">
        <v>405</v>
      </c>
      <c r="AD31" s="192" t="s">
        <v>405</v>
      </c>
      <c r="AE31" s="192" t="s">
        <v>405</v>
      </c>
      <c r="AF31" s="192" t="s">
        <v>405</v>
      </c>
      <c r="AG31" s="192" t="s">
        <v>405</v>
      </c>
      <c r="AH31" s="192" t="s">
        <v>405</v>
      </c>
      <c r="AI31" s="192" t="s">
        <v>405</v>
      </c>
      <c r="AJ31" s="192" t="s">
        <v>405</v>
      </c>
      <c r="AK31" s="192" t="s">
        <v>405</v>
      </c>
      <c r="AL31" s="202" t="s">
        <v>405</v>
      </c>
      <c r="AM31" s="154" t="s">
        <v>405</v>
      </c>
      <c r="AN31" s="192" t="s">
        <v>405</v>
      </c>
      <c r="AO31" s="192" t="s">
        <v>405</v>
      </c>
      <c r="AP31" s="202" t="s">
        <v>405</v>
      </c>
      <c r="AQ31" s="192" t="s">
        <v>405</v>
      </c>
      <c r="AR31" s="192" t="s">
        <v>405</v>
      </c>
      <c r="AS31" s="192" t="s">
        <v>405</v>
      </c>
      <c r="AT31" s="202" t="s">
        <v>405</v>
      </c>
      <c r="AU31" s="203" t="s">
        <v>405</v>
      </c>
      <c r="AW31" s="201" t="s">
        <v>73</v>
      </c>
      <c r="AX31" s="129" t="s">
        <v>348</v>
      </c>
      <c r="AY31" s="263" t="s">
        <v>405</v>
      </c>
      <c r="AZ31" s="263" t="s">
        <v>405</v>
      </c>
      <c r="BA31" s="263" t="s">
        <v>405</v>
      </c>
      <c r="BB31" s="263" t="s">
        <v>405</v>
      </c>
      <c r="BC31" s="263" t="s">
        <v>405</v>
      </c>
      <c r="BD31" s="263" t="s">
        <v>405</v>
      </c>
      <c r="BE31" s="263" t="s">
        <v>405</v>
      </c>
      <c r="BF31" s="263" t="s">
        <v>405</v>
      </c>
      <c r="BG31" s="263" t="s">
        <v>405</v>
      </c>
      <c r="BH31" s="275" t="s">
        <v>405</v>
      </c>
      <c r="BI31" s="264" t="s">
        <v>405</v>
      </c>
    </row>
    <row r="32" spans="1:61" ht="18" customHeight="1" x14ac:dyDescent="0.25">
      <c r="A32" s="201" t="s">
        <v>74</v>
      </c>
      <c r="B32" s="129" t="s">
        <v>349</v>
      </c>
      <c r="C32" s="192" t="s">
        <v>405</v>
      </c>
      <c r="D32" s="192" t="s">
        <v>405</v>
      </c>
      <c r="E32" s="192" t="s">
        <v>405</v>
      </c>
      <c r="F32" s="192" t="s">
        <v>405</v>
      </c>
      <c r="G32" s="192" t="s">
        <v>405</v>
      </c>
      <c r="H32" s="192" t="s">
        <v>405</v>
      </c>
      <c r="I32" s="192" t="s">
        <v>405</v>
      </c>
      <c r="J32" s="192" t="s">
        <v>405</v>
      </c>
      <c r="K32" s="192" t="s">
        <v>405</v>
      </c>
      <c r="L32" s="192" t="s">
        <v>405</v>
      </c>
      <c r="M32" s="192" t="s">
        <v>405</v>
      </c>
      <c r="N32" s="192" t="s">
        <v>405</v>
      </c>
      <c r="O32" s="192" t="s">
        <v>405</v>
      </c>
      <c r="P32" s="192" t="s">
        <v>405</v>
      </c>
      <c r="Q32" s="192" t="s">
        <v>405</v>
      </c>
      <c r="R32" s="192" t="s">
        <v>405</v>
      </c>
      <c r="S32" s="192" t="s">
        <v>405</v>
      </c>
      <c r="T32" s="192" t="s">
        <v>405</v>
      </c>
      <c r="U32" s="192" t="s">
        <v>405</v>
      </c>
      <c r="V32" s="192" t="s">
        <v>405</v>
      </c>
      <c r="W32" s="192" t="s">
        <v>405</v>
      </c>
      <c r="X32" s="192" t="s">
        <v>405</v>
      </c>
      <c r="Y32" s="192" t="s">
        <v>405</v>
      </c>
      <c r="Z32" s="192" t="s">
        <v>405</v>
      </c>
      <c r="AA32" s="192" t="s">
        <v>405</v>
      </c>
      <c r="AB32" s="192" t="s">
        <v>405</v>
      </c>
      <c r="AC32" s="192" t="s">
        <v>405</v>
      </c>
      <c r="AD32" s="192" t="s">
        <v>405</v>
      </c>
      <c r="AE32" s="192" t="s">
        <v>405</v>
      </c>
      <c r="AF32" s="192" t="s">
        <v>405</v>
      </c>
      <c r="AG32" s="192" t="s">
        <v>405</v>
      </c>
      <c r="AH32" s="192" t="s">
        <v>405</v>
      </c>
      <c r="AI32" s="192" t="s">
        <v>405</v>
      </c>
      <c r="AJ32" s="192" t="s">
        <v>405</v>
      </c>
      <c r="AK32" s="192" t="s">
        <v>405</v>
      </c>
      <c r="AL32" s="202" t="s">
        <v>405</v>
      </c>
      <c r="AM32" s="154" t="s">
        <v>405</v>
      </c>
      <c r="AN32" s="192" t="s">
        <v>405</v>
      </c>
      <c r="AO32" s="192" t="s">
        <v>405</v>
      </c>
      <c r="AP32" s="202" t="s">
        <v>405</v>
      </c>
      <c r="AQ32" s="192" t="s">
        <v>405</v>
      </c>
      <c r="AR32" s="192" t="s">
        <v>405</v>
      </c>
      <c r="AS32" s="192" t="s">
        <v>405</v>
      </c>
      <c r="AT32" s="202" t="s">
        <v>405</v>
      </c>
      <c r="AU32" s="203" t="s">
        <v>405</v>
      </c>
      <c r="AW32" s="201" t="s">
        <v>74</v>
      </c>
      <c r="AX32" s="129" t="s">
        <v>349</v>
      </c>
      <c r="AY32" s="263" t="s">
        <v>405</v>
      </c>
      <c r="AZ32" s="263" t="s">
        <v>405</v>
      </c>
      <c r="BA32" s="263" t="s">
        <v>405</v>
      </c>
      <c r="BB32" s="263" t="s">
        <v>405</v>
      </c>
      <c r="BC32" s="263" t="s">
        <v>405</v>
      </c>
      <c r="BD32" s="263" t="s">
        <v>405</v>
      </c>
      <c r="BE32" s="263" t="s">
        <v>405</v>
      </c>
      <c r="BF32" s="263" t="s">
        <v>405</v>
      </c>
      <c r="BG32" s="263" t="s">
        <v>405</v>
      </c>
      <c r="BH32" s="275" t="s">
        <v>405</v>
      </c>
      <c r="BI32" s="264" t="s">
        <v>405</v>
      </c>
    </row>
    <row r="33" spans="1:61" ht="18" customHeight="1" x14ac:dyDescent="0.25">
      <c r="A33" s="201" t="s">
        <v>75</v>
      </c>
      <c r="B33" s="129" t="s">
        <v>350</v>
      </c>
      <c r="C33" s="192" t="s">
        <v>405</v>
      </c>
      <c r="D33" s="192" t="s">
        <v>405</v>
      </c>
      <c r="E33" s="192" t="s">
        <v>405</v>
      </c>
      <c r="F33" s="192" t="s">
        <v>405</v>
      </c>
      <c r="G33" s="192" t="s">
        <v>405</v>
      </c>
      <c r="H33" s="192" t="s">
        <v>405</v>
      </c>
      <c r="I33" s="192" t="s">
        <v>405</v>
      </c>
      <c r="J33" s="192" t="s">
        <v>405</v>
      </c>
      <c r="K33" s="192" t="s">
        <v>405</v>
      </c>
      <c r="L33" s="192" t="s">
        <v>405</v>
      </c>
      <c r="M33" s="192" t="s">
        <v>405</v>
      </c>
      <c r="N33" s="192" t="s">
        <v>405</v>
      </c>
      <c r="O33" s="192" t="s">
        <v>405</v>
      </c>
      <c r="P33" s="192" t="s">
        <v>405</v>
      </c>
      <c r="Q33" s="192" t="s">
        <v>405</v>
      </c>
      <c r="R33" s="192" t="s">
        <v>405</v>
      </c>
      <c r="S33" s="192" t="s">
        <v>405</v>
      </c>
      <c r="T33" s="192" t="s">
        <v>405</v>
      </c>
      <c r="U33" s="192" t="s">
        <v>405</v>
      </c>
      <c r="V33" s="192" t="s">
        <v>405</v>
      </c>
      <c r="W33" s="192" t="s">
        <v>405</v>
      </c>
      <c r="X33" s="192" t="s">
        <v>405</v>
      </c>
      <c r="Y33" s="192" t="s">
        <v>405</v>
      </c>
      <c r="Z33" s="192" t="s">
        <v>405</v>
      </c>
      <c r="AA33" s="192" t="s">
        <v>405</v>
      </c>
      <c r="AB33" s="192" t="s">
        <v>405</v>
      </c>
      <c r="AC33" s="192" t="s">
        <v>405</v>
      </c>
      <c r="AD33" s="192" t="s">
        <v>405</v>
      </c>
      <c r="AE33" s="192" t="s">
        <v>405</v>
      </c>
      <c r="AF33" s="192" t="s">
        <v>405</v>
      </c>
      <c r="AG33" s="192" t="s">
        <v>405</v>
      </c>
      <c r="AH33" s="192" t="s">
        <v>405</v>
      </c>
      <c r="AI33" s="192" t="s">
        <v>405</v>
      </c>
      <c r="AJ33" s="192" t="s">
        <v>405</v>
      </c>
      <c r="AK33" s="192" t="s">
        <v>405</v>
      </c>
      <c r="AL33" s="202" t="s">
        <v>405</v>
      </c>
      <c r="AM33" s="154" t="s">
        <v>405</v>
      </c>
      <c r="AN33" s="192" t="s">
        <v>405</v>
      </c>
      <c r="AO33" s="192" t="s">
        <v>405</v>
      </c>
      <c r="AP33" s="202" t="s">
        <v>405</v>
      </c>
      <c r="AQ33" s="192" t="s">
        <v>405</v>
      </c>
      <c r="AR33" s="192" t="s">
        <v>405</v>
      </c>
      <c r="AS33" s="192" t="s">
        <v>405</v>
      </c>
      <c r="AT33" s="202" t="s">
        <v>405</v>
      </c>
      <c r="AU33" s="203" t="s">
        <v>405</v>
      </c>
      <c r="AW33" s="201" t="s">
        <v>75</v>
      </c>
      <c r="AX33" s="129" t="s">
        <v>350</v>
      </c>
      <c r="AY33" s="263" t="s">
        <v>405</v>
      </c>
      <c r="AZ33" s="263" t="s">
        <v>405</v>
      </c>
      <c r="BA33" s="263" t="s">
        <v>405</v>
      </c>
      <c r="BB33" s="263" t="s">
        <v>405</v>
      </c>
      <c r="BC33" s="263" t="s">
        <v>405</v>
      </c>
      <c r="BD33" s="263" t="s">
        <v>405</v>
      </c>
      <c r="BE33" s="263" t="s">
        <v>405</v>
      </c>
      <c r="BF33" s="263" t="s">
        <v>405</v>
      </c>
      <c r="BG33" s="263" t="s">
        <v>405</v>
      </c>
      <c r="BH33" s="275" t="s">
        <v>405</v>
      </c>
      <c r="BI33" s="264" t="s">
        <v>405</v>
      </c>
    </row>
    <row r="34" spans="1:61" ht="18" customHeight="1" x14ac:dyDescent="0.25">
      <c r="A34" s="201" t="s">
        <v>76</v>
      </c>
      <c r="B34" s="129" t="s">
        <v>351</v>
      </c>
      <c r="C34" s="192" t="s">
        <v>405</v>
      </c>
      <c r="D34" s="192" t="s">
        <v>405</v>
      </c>
      <c r="E34" s="192" t="s">
        <v>405</v>
      </c>
      <c r="F34" s="192" t="s">
        <v>405</v>
      </c>
      <c r="G34" s="192" t="s">
        <v>405</v>
      </c>
      <c r="H34" s="192" t="s">
        <v>405</v>
      </c>
      <c r="I34" s="192" t="s">
        <v>405</v>
      </c>
      <c r="J34" s="192" t="s">
        <v>405</v>
      </c>
      <c r="K34" s="192" t="s">
        <v>405</v>
      </c>
      <c r="L34" s="192" t="s">
        <v>405</v>
      </c>
      <c r="M34" s="192" t="s">
        <v>405</v>
      </c>
      <c r="N34" s="192" t="s">
        <v>405</v>
      </c>
      <c r="O34" s="192" t="s">
        <v>405</v>
      </c>
      <c r="P34" s="192" t="s">
        <v>405</v>
      </c>
      <c r="Q34" s="192" t="s">
        <v>405</v>
      </c>
      <c r="R34" s="192" t="s">
        <v>405</v>
      </c>
      <c r="S34" s="192" t="s">
        <v>405</v>
      </c>
      <c r="T34" s="192" t="s">
        <v>405</v>
      </c>
      <c r="U34" s="192" t="s">
        <v>405</v>
      </c>
      <c r="V34" s="192" t="s">
        <v>405</v>
      </c>
      <c r="W34" s="192" t="s">
        <v>405</v>
      </c>
      <c r="X34" s="192" t="s">
        <v>405</v>
      </c>
      <c r="Y34" s="192" t="s">
        <v>405</v>
      </c>
      <c r="Z34" s="192" t="s">
        <v>405</v>
      </c>
      <c r="AA34" s="192" t="s">
        <v>405</v>
      </c>
      <c r="AB34" s="192" t="s">
        <v>405</v>
      </c>
      <c r="AC34" s="192" t="s">
        <v>405</v>
      </c>
      <c r="AD34" s="192" t="s">
        <v>405</v>
      </c>
      <c r="AE34" s="192" t="s">
        <v>405</v>
      </c>
      <c r="AF34" s="192" t="s">
        <v>405</v>
      </c>
      <c r="AG34" s="192" t="s">
        <v>405</v>
      </c>
      <c r="AH34" s="192" t="s">
        <v>405</v>
      </c>
      <c r="AI34" s="192" t="s">
        <v>405</v>
      </c>
      <c r="AJ34" s="192" t="s">
        <v>405</v>
      </c>
      <c r="AK34" s="192" t="s">
        <v>405</v>
      </c>
      <c r="AL34" s="202" t="s">
        <v>405</v>
      </c>
      <c r="AM34" s="154" t="s">
        <v>405</v>
      </c>
      <c r="AN34" s="192" t="s">
        <v>405</v>
      </c>
      <c r="AO34" s="192" t="s">
        <v>405</v>
      </c>
      <c r="AP34" s="202" t="s">
        <v>405</v>
      </c>
      <c r="AQ34" s="192" t="s">
        <v>405</v>
      </c>
      <c r="AR34" s="192" t="s">
        <v>405</v>
      </c>
      <c r="AS34" s="192" t="s">
        <v>405</v>
      </c>
      <c r="AT34" s="202" t="s">
        <v>405</v>
      </c>
      <c r="AU34" s="203" t="s">
        <v>405</v>
      </c>
      <c r="AW34" s="201" t="s">
        <v>76</v>
      </c>
      <c r="AX34" s="129" t="s">
        <v>351</v>
      </c>
      <c r="AY34" s="263" t="s">
        <v>405</v>
      </c>
      <c r="AZ34" s="263" t="s">
        <v>405</v>
      </c>
      <c r="BA34" s="263" t="s">
        <v>405</v>
      </c>
      <c r="BB34" s="263" t="s">
        <v>405</v>
      </c>
      <c r="BC34" s="263" t="s">
        <v>405</v>
      </c>
      <c r="BD34" s="263" t="s">
        <v>405</v>
      </c>
      <c r="BE34" s="263" t="s">
        <v>405</v>
      </c>
      <c r="BF34" s="263" t="s">
        <v>405</v>
      </c>
      <c r="BG34" s="263" t="s">
        <v>405</v>
      </c>
      <c r="BH34" s="275" t="s">
        <v>405</v>
      </c>
      <c r="BI34" s="264" t="s">
        <v>405</v>
      </c>
    </row>
    <row r="35" spans="1:61" ht="18" customHeight="1" x14ac:dyDescent="0.25">
      <c r="A35" s="201" t="s">
        <v>77</v>
      </c>
      <c r="B35" s="129" t="s">
        <v>352</v>
      </c>
      <c r="C35" s="192" t="s">
        <v>405</v>
      </c>
      <c r="D35" s="192" t="s">
        <v>405</v>
      </c>
      <c r="E35" s="192" t="s">
        <v>405</v>
      </c>
      <c r="F35" s="192" t="s">
        <v>405</v>
      </c>
      <c r="G35" s="192" t="s">
        <v>405</v>
      </c>
      <c r="H35" s="192" t="s">
        <v>405</v>
      </c>
      <c r="I35" s="192" t="s">
        <v>405</v>
      </c>
      <c r="J35" s="192" t="s">
        <v>405</v>
      </c>
      <c r="K35" s="192" t="s">
        <v>405</v>
      </c>
      <c r="L35" s="192" t="s">
        <v>405</v>
      </c>
      <c r="M35" s="192" t="s">
        <v>405</v>
      </c>
      <c r="N35" s="192" t="s">
        <v>405</v>
      </c>
      <c r="O35" s="192" t="s">
        <v>405</v>
      </c>
      <c r="P35" s="192" t="s">
        <v>405</v>
      </c>
      <c r="Q35" s="192" t="s">
        <v>405</v>
      </c>
      <c r="R35" s="192" t="s">
        <v>405</v>
      </c>
      <c r="S35" s="192" t="s">
        <v>405</v>
      </c>
      <c r="T35" s="192" t="s">
        <v>405</v>
      </c>
      <c r="U35" s="192" t="s">
        <v>405</v>
      </c>
      <c r="V35" s="192" t="s">
        <v>405</v>
      </c>
      <c r="W35" s="192" t="s">
        <v>405</v>
      </c>
      <c r="X35" s="192" t="s">
        <v>405</v>
      </c>
      <c r="Y35" s="192" t="s">
        <v>405</v>
      </c>
      <c r="Z35" s="192" t="s">
        <v>405</v>
      </c>
      <c r="AA35" s="192" t="s">
        <v>405</v>
      </c>
      <c r="AB35" s="192" t="s">
        <v>405</v>
      </c>
      <c r="AC35" s="192" t="s">
        <v>405</v>
      </c>
      <c r="AD35" s="192" t="s">
        <v>405</v>
      </c>
      <c r="AE35" s="192" t="s">
        <v>405</v>
      </c>
      <c r="AF35" s="192" t="s">
        <v>405</v>
      </c>
      <c r="AG35" s="192" t="s">
        <v>405</v>
      </c>
      <c r="AH35" s="192" t="s">
        <v>405</v>
      </c>
      <c r="AI35" s="192" t="s">
        <v>405</v>
      </c>
      <c r="AJ35" s="192" t="s">
        <v>405</v>
      </c>
      <c r="AK35" s="192" t="s">
        <v>405</v>
      </c>
      <c r="AL35" s="202" t="s">
        <v>405</v>
      </c>
      <c r="AM35" s="154" t="s">
        <v>405</v>
      </c>
      <c r="AN35" s="192" t="s">
        <v>405</v>
      </c>
      <c r="AO35" s="192" t="s">
        <v>405</v>
      </c>
      <c r="AP35" s="202" t="s">
        <v>405</v>
      </c>
      <c r="AQ35" s="192" t="s">
        <v>405</v>
      </c>
      <c r="AR35" s="192" t="s">
        <v>405</v>
      </c>
      <c r="AS35" s="192" t="s">
        <v>405</v>
      </c>
      <c r="AT35" s="202" t="s">
        <v>405</v>
      </c>
      <c r="AU35" s="203" t="s">
        <v>405</v>
      </c>
      <c r="AW35" s="201" t="s">
        <v>77</v>
      </c>
      <c r="AX35" s="129" t="s">
        <v>352</v>
      </c>
      <c r="AY35" s="263" t="s">
        <v>405</v>
      </c>
      <c r="AZ35" s="263" t="s">
        <v>405</v>
      </c>
      <c r="BA35" s="263" t="s">
        <v>405</v>
      </c>
      <c r="BB35" s="263" t="s">
        <v>405</v>
      </c>
      <c r="BC35" s="263" t="s">
        <v>405</v>
      </c>
      <c r="BD35" s="263" t="s">
        <v>405</v>
      </c>
      <c r="BE35" s="263" t="s">
        <v>405</v>
      </c>
      <c r="BF35" s="263" t="s">
        <v>405</v>
      </c>
      <c r="BG35" s="263" t="s">
        <v>405</v>
      </c>
      <c r="BH35" s="275" t="s">
        <v>405</v>
      </c>
      <c r="BI35" s="264" t="s">
        <v>405</v>
      </c>
    </row>
    <row r="36" spans="1:61" ht="18" customHeight="1" x14ac:dyDescent="0.25">
      <c r="A36" s="201" t="s">
        <v>78</v>
      </c>
      <c r="B36" s="129" t="s">
        <v>353</v>
      </c>
      <c r="C36" s="192" t="s">
        <v>405</v>
      </c>
      <c r="D36" s="192" t="s">
        <v>405</v>
      </c>
      <c r="E36" s="192" t="s">
        <v>405</v>
      </c>
      <c r="F36" s="192" t="s">
        <v>405</v>
      </c>
      <c r="G36" s="192" t="s">
        <v>405</v>
      </c>
      <c r="H36" s="192" t="s">
        <v>405</v>
      </c>
      <c r="I36" s="192" t="s">
        <v>405</v>
      </c>
      <c r="J36" s="192" t="s">
        <v>405</v>
      </c>
      <c r="K36" s="192" t="s">
        <v>405</v>
      </c>
      <c r="L36" s="192" t="s">
        <v>405</v>
      </c>
      <c r="M36" s="192" t="s">
        <v>405</v>
      </c>
      <c r="N36" s="192" t="s">
        <v>405</v>
      </c>
      <c r="O36" s="192" t="s">
        <v>405</v>
      </c>
      <c r="P36" s="192" t="s">
        <v>405</v>
      </c>
      <c r="Q36" s="192" t="s">
        <v>405</v>
      </c>
      <c r="R36" s="192" t="s">
        <v>405</v>
      </c>
      <c r="S36" s="192" t="s">
        <v>405</v>
      </c>
      <c r="T36" s="192" t="s">
        <v>405</v>
      </c>
      <c r="U36" s="192" t="s">
        <v>405</v>
      </c>
      <c r="V36" s="192" t="s">
        <v>405</v>
      </c>
      <c r="W36" s="192" t="s">
        <v>405</v>
      </c>
      <c r="X36" s="192" t="s">
        <v>405</v>
      </c>
      <c r="Y36" s="192" t="s">
        <v>405</v>
      </c>
      <c r="Z36" s="192" t="s">
        <v>405</v>
      </c>
      <c r="AA36" s="192" t="s">
        <v>405</v>
      </c>
      <c r="AB36" s="192" t="s">
        <v>405</v>
      </c>
      <c r="AC36" s="192" t="s">
        <v>405</v>
      </c>
      <c r="AD36" s="192" t="s">
        <v>405</v>
      </c>
      <c r="AE36" s="192" t="s">
        <v>405</v>
      </c>
      <c r="AF36" s="192" t="s">
        <v>405</v>
      </c>
      <c r="AG36" s="192" t="s">
        <v>405</v>
      </c>
      <c r="AH36" s="192" t="s">
        <v>405</v>
      </c>
      <c r="AI36" s="192" t="s">
        <v>405</v>
      </c>
      <c r="AJ36" s="192" t="s">
        <v>405</v>
      </c>
      <c r="AK36" s="192" t="s">
        <v>405</v>
      </c>
      <c r="AL36" s="202" t="s">
        <v>405</v>
      </c>
      <c r="AM36" s="154" t="s">
        <v>405</v>
      </c>
      <c r="AN36" s="192" t="s">
        <v>405</v>
      </c>
      <c r="AO36" s="192" t="s">
        <v>405</v>
      </c>
      <c r="AP36" s="202" t="s">
        <v>405</v>
      </c>
      <c r="AQ36" s="192" t="s">
        <v>405</v>
      </c>
      <c r="AR36" s="192" t="s">
        <v>405</v>
      </c>
      <c r="AS36" s="192" t="s">
        <v>405</v>
      </c>
      <c r="AT36" s="202" t="s">
        <v>405</v>
      </c>
      <c r="AU36" s="203" t="s">
        <v>405</v>
      </c>
      <c r="AW36" s="201" t="s">
        <v>78</v>
      </c>
      <c r="AX36" s="129" t="s">
        <v>353</v>
      </c>
      <c r="AY36" s="263" t="s">
        <v>405</v>
      </c>
      <c r="AZ36" s="263" t="s">
        <v>405</v>
      </c>
      <c r="BA36" s="263" t="s">
        <v>405</v>
      </c>
      <c r="BB36" s="263" t="s">
        <v>405</v>
      </c>
      <c r="BC36" s="263" t="s">
        <v>405</v>
      </c>
      <c r="BD36" s="263" t="s">
        <v>405</v>
      </c>
      <c r="BE36" s="263" t="s">
        <v>405</v>
      </c>
      <c r="BF36" s="263" t="s">
        <v>405</v>
      </c>
      <c r="BG36" s="263" t="s">
        <v>405</v>
      </c>
      <c r="BH36" s="275" t="s">
        <v>405</v>
      </c>
      <c r="BI36" s="264" t="s">
        <v>405</v>
      </c>
    </row>
    <row r="37" spans="1:61" ht="18" customHeight="1" x14ac:dyDescent="0.25">
      <c r="A37" s="201" t="s">
        <v>79</v>
      </c>
      <c r="B37" s="129" t="s">
        <v>354</v>
      </c>
      <c r="C37" s="192" t="s">
        <v>405</v>
      </c>
      <c r="D37" s="192" t="s">
        <v>405</v>
      </c>
      <c r="E37" s="192" t="s">
        <v>405</v>
      </c>
      <c r="F37" s="192" t="s">
        <v>405</v>
      </c>
      <c r="G37" s="192" t="s">
        <v>405</v>
      </c>
      <c r="H37" s="192" t="s">
        <v>405</v>
      </c>
      <c r="I37" s="192" t="s">
        <v>405</v>
      </c>
      <c r="J37" s="192" t="s">
        <v>405</v>
      </c>
      <c r="K37" s="192" t="s">
        <v>405</v>
      </c>
      <c r="L37" s="192" t="s">
        <v>405</v>
      </c>
      <c r="M37" s="192" t="s">
        <v>405</v>
      </c>
      <c r="N37" s="192" t="s">
        <v>405</v>
      </c>
      <c r="O37" s="192" t="s">
        <v>405</v>
      </c>
      <c r="P37" s="192" t="s">
        <v>405</v>
      </c>
      <c r="Q37" s="192" t="s">
        <v>405</v>
      </c>
      <c r="R37" s="192" t="s">
        <v>405</v>
      </c>
      <c r="S37" s="192" t="s">
        <v>405</v>
      </c>
      <c r="T37" s="192" t="s">
        <v>405</v>
      </c>
      <c r="U37" s="192" t="s">
        <v>405</v>
      </c>
      <c r="V37" s="192" t="s">
        <v>405</v>
      </c>
      <c r="W37" s="192" t="s">
        <v>405</v>
      </c>
      <c r="X37" s="192" t="s">
        <v>405</v>
      </c>
      <c r="Y37" s="192" t="s">
        <v>405</v>
      </c>
      <c r="Z37" s="192" t="s">
        <v>405</v>
      </c>
      <c r="AA37" s="192" t="s">
        <v>405</v>
      </c>
      <c r="AB37" s="192" t="s">
        <v>405</v>
      </c>
      <c r="AC37" s="192" t="s">
        <v>405</v>
      </c>
      <c r="AD37" s="192" t="s">
        <v>405</v>
      </c>
      <c r="AE37" s="192" t="s">
        <v>405</v>
      </c>
      <c r="AF37" s="192" t="s">
        <v>405</v>
      </c>
      <c r="AG37" s="192" t="s">
        <v>405</v>
      </c>
      <c r="AH37" s="192" t="s">
        <v>405</v>
      </c>
      <c r="AI37" s="192" t="s">
        <v>405</v>
      </c>
      <c r="AJ37" s="192" t="s">
        <v>405</v>
      </c>
      <c r="AK37" s="192" t="s">
        <v>405</v>
      </c>
      <c r="AL37" s="202" t="s">
        <v>405</v>
      </c>
      <c r="AM37" s="154" t="s">
        <v>405</v>
      </c>
      <c r="AN37" s="192" t="s">
        <v>405</v>
      </c>
      <c r="AO37" s="192" t="s">
        <v>405</v>
      </c>
      <c r="AP37" s="202" t="s">
        <v>405</v>
      </c>
      <c r="AQ37" s="192" t="s">
        <v>405</v>
      </c>
      <c r="AR37" s="192" t="s">
        <v>405</v>
      </c>
      <c r="AS37" s="192" t="s">
        <v>405</v>
      </c>
      <c r="AT37" s="202" t="s">
        <v>405</v>
      </c>
      <c r="AU37" s="203" t="s">
        <v>405</v>
      </c>
      <c r="AW37" s="201" t="s">
        <v>79</v>
      </c>
      <c r="AX37" s="129" t="s">
        <v>354</v>
      </c>
      <c r="AY37" s="263" t="s">
        <v>405</v>
      </c>
      <c r="AZ37" s="263" t="s">
        <v>405</v>
      </c>
      <c r="BA37" s="263" t="s">
        <v>405</v>
      </c>
      <c r="BB37" s="263" t="s">
        <v>405</v>
      </c>
      <c r="BC37" s="263" t="s">
        <v>405</v>
      </c>
      <c r="BD37" s="263" t="s">
        <v>405</v>
      </c>
      <c r="BE37" s="263" t="s">
        <v>405</v>
      </c>
      <c r="BF37" s="263" t="s">
        <v>405</v>
      </c>
      <c r="BG37" s="263" t="s">
        <v>405</v>
      </c>
      <c r="BH37" s="275" t="s">
        <v>405</v>
      </c>
      <c r="BI37" s="264" t="s">
        <v>405</v>
      </c>
    </row>
    <row r="38" spans="1:61" ht="18" customHeight="1" x14ac:dyDescent="0.25">
      <c r="A38" s="201" t="s">
        <v>80</v>
      </c>
      <c r="B38" s="129" t="s">
        <v>355</v>
      </c>
      <c r="C38" s="192" t="s">
        <v>405</v>
      </c>
      <c r="D38" s="192" t="s">
        <v>405</v>
      </c>
      <c r="E38" s="192" t="s">
        <v>405</v>
      </c>
      <c r="F38" s="192" t="s">
        <v>405</v>
      </c>
      <c r="G38" s="192" t="s">
        <v>405</v>
      </c>
      <c r="H38" s="192" t="s">
        <v>405</v>
      </c>
      <c r="I38" s="192" t="s">
        <v>405</v>
      </c>
      <c r="J38" s="192" t="s">
        <v>405</v>
      </c>
      <c r="K38" s="192" t="s">
        <v>405</v>
      </c>
      <c r="L38" s="192" t="s">
        <v>405</v>
      </c>
      <c r="M38" s="192" t="s">
        <v>405</v>
      </c>
      <c r="N38" s="192" t="s">
        <v>405</v>
      </c>
      <c r="O38" s="192" t="s">
        <v>405</v>
      </c>
      <c r="P38" s="192" t="s">
        <v>405</v>
      </c>
      <c r="Q38" s="192" t="s">
        <v>405</v>
      </c>
      <c r="R38" s="192" t="s">
        <v>405</v>
      </c>
      <c r="S38" s="192" t="s">
        <v>405</v>
      </c>
      <c r="T38" s="192" t="s">
        <v>405</v>
      </c>
      <c r="U38" s="192" t="s">
        <v>405</v>
      </c>
      <c r="V38" s="192" t="s">
        <v>405</v>
      </c>
      <c r="W38" s="192" t="s">
        <v>405</v>
      </c>
      <c r="X38" s="192" t="s">
        <v>405</v>
      </c>
      <c r="Y38" s="192" t="s">
        <v>405</v>
      </c>
      <c r="Z38" s="192" t="s">
        <v>405</v>
      </c>
      <c r="AA38" s="192" t="s">
        <v>405</v>
      </c>
      <c r="AB38" s="192" t="s">
        <v>405</v>
      </c>
      <c r="AC38" s="192" t="s">
        <v>405</v>
      </c>
      <c r="AD38" s="192" t="s">
        <v>405</v>
      </c>
      <c r="AE38" s="192" t="s">
        <v>405</v>
      </c>
      <c r="AF38" s="192" t="s">
        <v>405</v>
      </c>
      <c r="AG38" s="192" t="s">
        <v>405</v>
      </c>
      <c r="AH38" s="192" t="s">
        <v>405</v>
      </c>
      <c r="AI38" s="192" t="s">
        <v>405</v>
      </c>
      <c r="AJ38" s="192" t="s">
        <v>405</v>
      </c>
      <c r="AK38" s="192" t="s">
        <v>405</v>
      </c>
      <c r="AL38" s="202" t="s">
        <v>405</v>
      </c>
      <c r="AM38" s="154" t="s">
        <v>405</v>
      </c>
      <c r="AN38" s="192" t="s">
        <v>405</v>
      </c>
      <c r="AO38" s="192" t="s">
        <v>405</v>
      </c>
      <c r="AP38" s="202" t="s">
        <v>405</v>
      </c>
      <c r="AQ38" s="192" t="s">
        <v>405</v>
      </c>
      <c r="AR38" s="192" t="s">
        <v>405</v>
      </c>
      <c r="AS38" s="192" t="s">
        <v>405</v>
      </c>
      <c r="AT38" s="202" t="s">
        <v>405</v>
      </c>
      <c r="AU38" s="203" t="s">
        <v>405</v>
      </c>
      <c r="AW38" s="201" t="s">
        <v>80</v>
      </c>
      <c r="AX38" s="129" t="s">
        <v>355</v>
      </c>
      <c r="AY38" s="263" t="s">
        <v>405</v>
      </c>
      <c r="AZ38" s="263" t="s">
        <v>405</v>
      </c>
      <c r="BA38" s="263" t="s">
        <v>405</v>
      </c>
      <c r="BB38" s="263" t="s">
        <v>405</v>
      </c>
      <c r="BC38" s="263" t="s">
        <v>405</v>
      </c>
      <c r="BD38" s="263" t="s">
        <v>405</v>
      </c>
      <c r="BE38" s="263" t="s">
        <v>405</v>
      </c>
      <c r="BF38" s="263" t="s">
        <v>405</v>
      </c>
      <c r="BG38" s="263" t="s">
        <v>405</v>
      </c>
      <c r="BH38" s="275" t="s">
        <v>405</v>
      </c>
      <c r="BI38" s="264" t="s">
        <v>405</v>
      </c>
    </row>
    <row r="39" spans="1:61" ht="18" customHeight="1" x14ac:dyDescent="0.25">
      <c r="A39" s="201" t="s">
        <v>81</v>
      </c>
      <c r="B39" s="129" t="s">
        <v>356</v>
      </c>
      <c r="C39" s="192" t="s">
        <v>405</v>
      </c>
      <c r="D39" s="192" t="s">
        <v>405</v>
      </c>
      <c r="E39" s="192" t="s">
        <v>405</v>
      </c>
      <c r="F39" s="192" t="s">
        <v>405</v>
      </c>
      <c r="G39" s="192" t="s">
        <v>405</v>
      </c>
      <c r="H39" s="192" t="s">
        <v>405</v>
      </c>
      <c r="I39" s="192" t="s">
        <v>405</v>
      </c>
      <c r="J39" s="192" t="s">
        <v>405</v>
      </c>
      <c r="K39" s="192" t="s">
        <v>405</v>
      </c>
      <c r="L39" s="192" t="s">
        <v>405</v>
      </c>
      <c r="M39" s="192" t="s">
        <v>405</v>
      </c>
      <c r="N39" s="192" t="s">
        <v>405</v>
      </c>
      <c r="O39" s="192" t="s">
        <v>405</v>
      </c>
      <c r="P39" s="192" t="s">
        <v>405</v>
      </c>
      <c r="Q39" s="192" t="s">
        <v>405</v>
      </c>
      <c r="R39" s="192" t="s">
        <v>405</v>
      </c>
      <c r="S39" s="192" t="s">
        <v>405</v>
      </c>
      <c r="T39" s="192" t="s">
        <v>405</v>
      </c>
      <c r="U39" s="192" t="s">
        <v>405</v>
      </c>
      <c r="V39" s="192" t="s">
        <v>405</v>
      </c>
      <c r="W39" s="192" t="s">
        <v>405</v>
      </c>
      <c r="X39" s="192" t="s">
        <v>405</v>
      </c>
      <c r="Y39" s="192" t="s">
        <v>405</v>
      </c>
      <c r="Z39" s="192" t="s">
        <v>405</v>
      </c>
      <c r="AA39" s="192" t="s">
        <v>405</v>
      </c>
      <c r="AB39" s="192" t="s">
        <v>405</v>
      </c>
      <c r="AC39" s="192" t="s">
        <v>405</v>
      </c>
      <c r="AD39" s="192" t="s">
        <v>405</v>
      </c>
      <c r="AE39" s="192" t="s">
        <v>405</v>
      </c>
      <c r="AF39" s="192" t="s">
        <v>405</v>
      </c>
      <c r="AG39" s="192" t="s">
        <v>405</v>
      </c>
      <c r="AH39" s="192" t="s">
        <v>405</v>
      </c>
      <c r="AI39" s="192" t="s">
        <v>405</v>
      </c>
      <c r="AJ39" s="192" t="s">
        <v>405</v>
      </c>
      <c r="AK39" s="192" t="s">
        <v>405</v>
      </c>
      <c r="AL39" s="202" t="s">
        <v>405</v>
      </c>
      <c r="AM39" s="154" t="s">
        <v>405</v>
      </c>
      <c r="AN39" s="192" t="s">
        <v>405</v>
      </c>
      <c r="AO39" s="192" t="s">
        <v>405</v>
      </c>
      <c r="AP39" s="202" t="s">
        <v>405</v>
      </c>
      <c r="AQ39" s="192" t="s">
        <v>405</v>
      </c>
      <c r="AR39" s="192" t="s">
        <v>405</v>
      </c>
      <c r="AS39" s="192" t="s">
        <v>405</v>
      </c>
      <c r="AT39" s="202" t="s">
        <v>405</v>
      </c>
      <c r="AU39" s="203" t="s">
        <v>405</v>
      </c>
      <c r="AW39" s="201" t="s">
        <v>81</v>
      </c>
      <c r="AX39" s="129" t="s">
        <v>356</v>
      </c>
      <c r="AY39" s="263" t="s">
        <v>405</v>
      </c>
      <c r="AZ39" s="263" t="s">
        <v>405</v>
      </c>
      <c r="BA39" s="263" t="s">
        <v>405</v>
      </c>
      <c r="BB39" s="263" t="s">
        <v>405</v>
      </c>
      <c r="BC39" s="263" t="s">
        <v>405</v>
      </c>
      <c r="BD39" s="263" t="s">
        <v>405</v>
      </c>
      <c r="BE39" s="263" t="s">
        <v>405</v>
      </c>
      <c r="BF39" s="263" t="s">
        <v>405</v>
      </c>
      <c r="BG39" s="263" t="s">
        <v>405</v>
      </c>
      <c r="BH39" s="275" t="s">
        <v>405</v>
      </c>
      <c r="BI39" s="264" t="s">
        <v>405</v>
      </c>
    </row>
    <row r="40" spans="1:61" ht="18" customHeight="1" x14ac:dyDescent="0.25">
      <c r="A40" s="201" t="s">
        <v>82</v>
      </c>
      <c r="B40" s="129" t="s">
        <v>357</v>
      </c>
      <c r="C40" s="192" t="s">
        <v>405</v>
      </c>
      <c r="D40" s="192" t="s">
        <v>405</v>
      </c>
      <c r="E40" s="192" t="s">
        <v>405</v>
      </c>
      <c r="F40" s="192" t="s">
        <v>405</v>
      </c>
      <c r="G40" s="192" t="s">
        <v>405</v>
      </c>
      <c r="H40" s="192" t="s">
        <v>405</v>
      </c>
      <c r="I40" s="192" t="s">
        <v>405</v>
      </c>
      <c r="J40" s="192" t="s">
        <v>405</v>
      </c>
      <c r="K40" s="192" t="s">
        <v>405</v>
      </c>
      <c r="L40" s="192" t="s">
        <v>405</v>
      </c>
      <c r="M40" s="192" t="s">
        <v>405</v>
      </c>
      <c r="N40" s="192" t="s">
        <v>405</v>
      </c>
      <c r="O40" s="192" t="s">
        <v>405</v>
      </c>
      <c r="P40" s="192" t="s">
        <v>405</v>
      </c>
      <c r="Q40" s="192" t="s">
        <v>405</v>
      </c>
      <c r="R40" s="192" t="s">
        <v>405</v>
      </c>
      <c r="S40" s="192" t="s">
        <v>405</v>
      </c>
      <c r="T40" s="192" t="s">
        <v>405</v>
      </c>
      <c r="U40" s="192" t="s">
        <v>405</v>
      </c>
      <c r="V40" s="192" t="s">
        <v>405</v>
      </c>
      <c r="W40" s="192" t="s">
        <v>405</v>
      </c>
      <c r="X40" s="192" t="s">
        <v>405</v>
      </c>
      <c r="Y40" s="192" t="s">
        <v>405</v>
      </c>
      <c r="Z40" s="192" t="s">
        <v>405</v>
      </c>
      <c r="AA40" s="192" t="s">
        <v>405</v>
      </c>
      <c r="AB40" s="192" t="s">
        <v>405</v>
      </c>
      <c r="AC40" s="192" t="s">
        <v>405</v>
      </c>
      <c r="AD40" s="192" t="s">
        <v>405</v>
      </c>
      <c r="AE40" s="192" t="s">
        <v>405</v>
      </c>
      <c r="AF40" s="192" t="s">
        <v>405</v>
      </c>
      <c r="AG40" s="192" t="s">
        <v>405</v>
      </c>
      <c r="AH40" s="192" t="s">
        <v>405</v>
      </c>
      <c r="AI40" s="192" t="s">
        <v>405</v>
      </c>
      <c r="AJ40" s="192" t="s">
        <v>405</v>
      </c>
      <c r="AK40" s="192" t="s">
        <v>405</v>
      </c>
      <c r="AL40" s="202" t="s">
        <v>405</v>
      </c>
      <c r="AM40" s="154" t="s">
        <v>405</v>
      </c>
      <c r="AN40" s="192" t="s">
        <v>405</v>
      </c>
      <c r="AO40" s="192" t="s">
        <v>405</v>
      </c>
      <c r="AP40" s="202" t="s">
        <v>405</v>
      </c>
      <c r="AQ40" s="192" t="s">
        <v>405</v>
      </c>
      <c r="AR40" s="192" t="s">
        <v>405</v>
      </c>
      <c r="AS40" s="192" t="s">
        <v>405</v>
      </c>
      <c r="AT40" s="202" t="s">
        <v>405</v>
      </c>
      <c r="AU40" s="203" t="s">
        <v>405</v>
      </c>
      <c r="AW40" s="201" t="s">
        <v>82</v>
      </c>
      <c r="AX40" s="129" t="s">
        <v>357</v>
      </c>
      <c r="AY40" s="263" t="s">
        <v>405</v>
      </c>
      <c r="AZ40" s="263" t="s">
        <v>405</v>
      </c>
      <c r="BA40" s="263" t="s">
        <v>405</v>
      </c>
      <c r="BB40" s="263" t="s">
        <v>405</v>
      </c>
      <c r="BC40" s="263" t="s">
        <v>405</v>
      </c>
      <c r="BD40" s="263" t="s">
        <v>405</v>
      </c>
      <c r="BE40" s="263" t="s">
        <v>405</v>
      </c>
      <c r="BF40" s="263" t="s">
        <v>405</v>
      </c>
      <c r="BG40" s="263" t="s">
        <v>405</v>
      </c>
      <c r="BH40" s="275" t="s">
        <v>405</v>
      </c>
      <c r="BI40" s="264" t="s">
        <v>405</v>
      </c>
    </row>
    <row r="41" spans="1:61" ht="18" customHeight="1" x14ac:dyDescent="0.25">
      <c r="A41" s="201" t="s">
        <v>83</v>
      </c>
      <c r="B41" s="129" t="s">
        <v>358</v>
      </c>
      <c r="C41" s="192" t="s">
        <v>405</v>
      </c>
      <c r="D41" s="192" t="s">
        <v>405</v>
      </c>
      <c r="E41" s="192" t="s">
        <v>405</v>
      </c>
      <c r="F41" s="192" t="s">
        <v>405</v>
      </c>
      <c r="G41" s="192" t="s">
        <v>405</v>
      </c>
      <c r="H41" s="192" t="s">
        <v>405</v>
      </c>
      <c r="I41" s="192" t="s">
        <v>405</v>
      </c>
      <c r="J41" s="192" t="s">
        <v>405</v>
      </c>
      <c r="K41" s="192" t="s">
        <v>405</v>
      </c>
      <c r="L41" s="192" t="s">
        <v>405</v>
      </c>
      <c r="M41" s="192" t="s">
        <v>405</v>
      </c>
      <c r="N41" s="192" t="s">
        <v>405</v>
      </c>
      <c r="O41" s="192" t="s">
        <v>405</v>
      </c>
      <c r="P41" s="192" t="s">
        <v>405</v>
      </c>
      <c r="Q41" s="192" t="s">
        <v>405</v>
      </c>
      <c r="R41" s="192" t="s">
        <v>405</v>
      </c>
      <c r="S41" s="192" t="s">
        <v>405</v>
      </c>
      <c r="T41" s="192" t="s">
        <v>405</v>
      </c>
      <c r="U41" s="192" t="s">
        <v>405</v>
      </c>
      <c r="V41" s="192" t="s">
        <v>405</v>
      </c>
      <c r="W41" s="192" t="s">
        <v>405</v>
      </c>
      <c r="X41" s="192" t="s">
        <v>405</v>
      </c>
      <c r="Y41" s="192" t="s">
        <v>405</v>
      </c>
      <c r="Z41" s="192" t="s">
        <v>405</v>
      </c>
      <c r="AA41" s="192" t="s">
        <v>405</v>
      </c>
      <c r="AB41" s="192" t="s">
        <v>405</v>
      </c>
      <c r="AC41" s="192" t="s">
        <v>405</v>
      </c>
      <c r="AD41" s="192" t="s">
        <v>405</v>
      </c>
      <c r="AE41" s="192" t="s">
        <v>405</v>
      </c>
      <c r="AF41" s="192" t="s">
        <v>405</v>
      </c>
      <c r="AG41" s="192" t="s">
        <v>405</v>
      </c>
      <c r="AH41" s="192" t="s">
        <v>405</v>
      </c>
      <c r="AI41" s="192" t="s">
        <v>405</v>
      </c>
      <c r="AJ41" s="192" t="s">
        <v>405</v>
      </c>
      <c r="AK41" s="192" t="s">
        <v>405</v>
      </c>
      <c r="AL41" s="202" t="s">
        <v>405</v>
      </c>
      <c r="AM41" s="154" t="s">
        <v>405</v>
      </c>
      <c r="AN41" s="192" t="s">
        <v>405</v>
      </c>
      <c r="AO41" s="192" t="s">
        <v>405</v>
      </c>
      <c r="AP41" s="202" t="s">
        <v>405</v>
      </c>
      <c r="AQ41" s="192" t="s">
        <v>405</v>
      </c>
      <c r="AR41" s="192" t="s">
        <v>405</v>
      </c>
      <c r="AS41" s="192" t="s">
        <v>405</v>
      </c>
      <c r="AT41" s="202" t="s">
        <v>405</v>
      </c>
      <c r="AU41" s="203" t="s">
        <v>405</v>
      </c>
      <c r="AW41" s="201" t="s">
        <v>83</v>
      </c>
      <c r="AX41" s="129" t="s">
        <v>358</v>
      </c>
      <c r="AY41" s="263" t="s">
        <v>405</v>
      </c>
      <c r="AZ41" s="263" t="s">
        <v>405</v>
      </c>
      <c r="BA41" s="263" t="s">
        <v>405</v>
      </c>
      <c r="BB41" s="263" t="s">
        <v>405</v>
      </c>
      <c r="BC41" s="263" t="s">
        <v>405</v>
      </c>
      <c r="BD41" s="263" t="s">
        <v>405</v>
      </c>
      <c r="BE41" s="263" t="s">
        <v>405</v>
      </c>
      <c r="BF41" s="263" t="s">
        <v>405</v>
      </c>
      <c r="BG41" s="263" t="s">
        <v>405</v>
      </c>
      <c r="BH41" s="275" t="s">
        <v>405</v>
      </c>
      <c r="BI41" s="264" t="s">
        <v>405</v>
      </c>
    </row>
    <row r="42" spans="1:61" ht="18" customHeight="1" x14ac:dyDescent="0.25">
      <c r="A42" s="201" t="s">
        <v>84</v>
      </c>
      <c r="B42" s="129" t="s">
        <v>359</v>
      </c>
      <c r="C42" s="192" t="s">
        <v>405</v>
      </c>
      <c r="D42" s="192" t="s">
        <v>405</v>
      </c>
      <c r="E42" s="192" t="s">
        <v>405</v>
      </c>
      <c r="F42" s="192" t="s">
        <v>405</v>
      </c>
      <c r="G42" s="192" t="s">
        <v>405</v>
      </c>
      <c r="H42" s="192" t="s">
        <v>405</v>
      </c>
      <c r="I42" s="192" t="s">
        <v>405</v>
      </c>
      <c r="J42" s="192" t="s">
        <v>405</v>
      </c>
      <c r="K42" s="192" t="s">
        <v>405</v>
      </c>
      <c r="L42" s="192" t="s">
        <v>405</v>
      </c>
      <c r="M42" s="192" t="s">
        <v>405</v>
      </c>
      <c r="N42" s="192" t="s">
        <v>405</v>
      </c>
      <c r="O42" s="192" t="s">
        <v>405</v>
      </c>
      <c r="P42" s="192" t="s">
        <v>405</v>
      </c>
      <c r="Q42" s="192" t="s">
        <v>405</v>
      </c>
      <c r="R42" s="192" t="s">
        <v>405</v>
      </c>
      <c r="S42" s="192" t="s">
        <v>405</v>
      </c>
      <c r="T42" s="192" t="s">
        <v>405</v>
      </c>
      <c r="U42" s="192" t="s">
        <v>405</v>
      </c>
      <c r="V42" s="192" t="s">
        <v>405</v>
      </c>
      <c r="W42" s="192" t="s">
        <v>405</v>
      </c>
      <c r="X42" s="192" t="s">
        <v>405</v>
      </c>
      <c r="Y42" s="192" t="s">
        <v>405</v>
      </c>
      <c r="Z42" s="192" t="s">
        <v>405</v>
      </c>
      <c r="AA42" s="192" t="s">
        <v>405</v>
      </c>
      <c r="AB42" s="192" t="s">
        <v>405</v>
      </c>
      <c r="AC42" s="192" t="s">
        <v>405</v>
      </c>
      <c r="AD42" s="192" t="s">
        <v>405</v>
      </c>
      <c r="AE42" s="192" t="s">
        <v>405</v>
      </c>
      <c r="AF42" s="192" t="s">
        <v>405</v>
      </c>
      <c r="AG42" s="192" t="s">
        <v>405</v>
      </c>
      <c r="AH42" s="192" t="s">
        <v>405</v>
      </c>
      <c r="AI42" s="192" t="s">
        <v>405</v>
      </c>
      <c r="AJ42" s="192" t="s">
        <v>405</v>
      </c>
      <c r="AK42" s="192" t="s">
        <v>405</v>
      </c>
      <c r="AL42" s="202" t="s">
        <v>405</v>
      </c>
      <c r="AM42" s="154" t="s">
        <v>405</v>
      </c>
      <c r="AN42" s="192" t="s">
        <v>405</v>
      </c>
      <c r="AO42" s="192" t="s">
        <v>405</v>
      </c>
      <c r="AP42" s="202" t="s">
        <v>405</v>
      </c>
      <c r="AQ42" s="192" t="s">
        <v>405</v>
      </c>
      <c r="AR42" s="192" t="s">
        <v>405</v>
      </c>
      <c r="AS42" s="192" t="s">
        <v>405</v>
      </c>
      <c r="AT42" s="202" t="s">
        <v>405</v>
      </c>
      <c r="AU42" s="203" t="s">
        <v>405</v>
      </c>
      <c r="AW42" s="201" t="s">
        <v>84</v>
      </c>
      <c r="AX42" s="129" t="s">
        <v>359</v>
      </c>
      <c r="AY42" s="263" t="s">
        <v>405</v>
      </c>
      <c r="AZ42" s="263" t="s">
        <v>405</v>
      </c>
      <c r="BA42" s="263" t="s">
        <v>405</v>
      </c>
      <c r="BB42" s="263" t="s">
        <v>405</v>
      </c>
      <c r="BC42" s="263" t="s">
        <v>405</v>
      </c>
      <c r="BD42" s="263" t="s">
        <v>405</v>
      </c>
      <c r="BE42" s="263" t="s">
        <v>405</v>
      </c>
      <c r="BF42" s="263" t="s">
        <v>405</v>
      </c>
      <c r="BG42" s="263" t="s">
        <v>405</v>
      </c>
      <c r="BH42" s="275" t="s">
        <v>405</v>
      </c>
      <c r="BI42" s="264" t="s">
        <v>405</v>
      </c>
    </row>
    <row r="43" spans="1:61" ht="18" customHeight="1" x14ac:dyDescent="0.25">
      <c r="A43" s="204" t="s">
        <v>85</v>
      </c>
      <c r="B43" s="130" t="s">
        <v>304</v>
      </c>
      <c r="C43" s="193">
        <f>SUM(C44:C51)</f>
        <v>463379.02099999995</v>
      </c>
      <c r="D43" s="193">
        <f t="shared" ref="D43:AA43" si="46">SUM(D44:D51)</f>
        <v>204396.82199999999</v>
      </c>
      <c r="E43" s="193">
        <f t="shared" si="46"/>
        <v>133746.38399999999</v>
      </c>
      <c r="F43" s="193">
        <f t="shared" si="46"/>
        <v>-350018.61699999997</v>
      </c>
      <c r="G43" s="193">
        <f t="shared" si="46"/>
        <v>955303.429</v>
      </c>
      <c r="H43" s="193">
        <f t="shared" si="46"/>
        <v>56677.082999999991</v>
      </c>
      <c r="I43" s="193">
        <f t="shared" si="46"/>
        <v>750156.80899999989</v>
      </c>
      <c r="J43" s="193">
        <f t="shared" si="46"/>
        <v>-130162.231</v>
      </c>
      <c r="K43" s="193">
        <f t="shared" si="46"/>
        <v>-58406.99</v>
      </c>
      <c r="L43" s="193">
        <f t="shared" si="46"/>
        <v>-295009.522</v>
      </c>
      <c r="M43" s="193">
        <f t="shared" si="46"/>
        <v>-1150373.4919999999</v>
      </c>
      <c r="N43" s="193">
        <f t="shared" si="46"/>
        <v>-894650.98100000003</v>
      </c>
      <c r="O43" s="193">
        <f t="shared" si="46"/>
        <v>540782.99899999995</v>
      </c>
      <c r="P43" s="193">
        <f t="shared" si="46"/>
        <v>-945326.31</v>
      </c>
      <c r="Q43" s="193">
        <f t="shared" si="46"/>
        <v>-160792.06200000001</v>
      </c>
      <c r="R43" s="193">
        <f t="shared" si="46"/>
        <v>539666.66599999997</v>
      </c>
      <c r="S43" s="193">
        <f t="shared" si="46"/>
        <v>771444.80409536115</v>
      </c>
      <c r="T43" s="193">
        <f t="shared" si="46"/>
        <v>-257581</v>
      </c>
      <c r="U43" s="193">
        <f t="shared" si="46"/>
        <v>861360.8</v>
      </c>
      <c r="V43" s="193">
        <f t="shared" si="46"/>
        <v>703328.3</v>
      </c>
      <c r="W43" s="193">
        <f t="shared" si="46"/>
        <v>911982.1</v>
      </c>
      <c r="X43" s="193">
        <f t="shared" si="46"/>
        <v>-868536.6</v>
      </c>
      <c r="Y43" s="193">
        <f t="shared" si="46"/>
        <v>-266723.8</v>
      </c>
      <c r="Z43" s="193">
        <f t="shared" si="46"/>
        <v>1302332.2</v>
      </c>
      <c r="AA43" s="193">
        <f t="shared" si="46"/>
        <v>32144.399999999994</v>
      </c>
      <c r="AB43" s="193">
        <f t="shared" ref="AB43" si="47">SUM(AB44:AB51)</f>
        <v>99064</v>
      </c>
      <c r="AC43" s="193">
        <f t="shared" ref="AC43" si="48">SUM(AC44:AC51)</f>
        <v>-1256266.95</v>
      </c>
      <c r="AD43" s="193">
        <f t="shared" ref="AD43" si="49">SUM(AD44:AD51)</f>
        <v>-1582582.47</v>
      </c>
      <c r="AE43" s="193">
        <f>SUM(AE44:AE51)</f>
        <v>463294.4</v>
      </c>
      <c r="AF43" s="193">
        <f t="shared" ref="AF43:AK43" si="50">SUM(AF44:AF51)</f>
        <v>-1601036</v>
      </c>
      <c r="AG43" s="193">
        <f t="shared" si="50"/>
        <v>483101</v>
      </c>
      <c r="AH43" s="193">
        <f t="shared" si="50"/>
        <v>1731739</v>
      </c>
      <c r="AI43" s="193">
        <f t="shared" si="50"/>
        <v>-1044870.2</v>
      </c>
      <c r="AJ43" s="193">
        <f t="shared" si="50"/>
        <v>-179031</v>
      </c>
      <c r="AK43" s="193">
        <f t="shared" si="50"/>
        <v>-1790241</v>
      </c>
      <c r="AL43" s="205">
        <f>SUM(AL44:AL51)</f>
        <v>521830.16999999993</v>
      </c>
      <c r="AM43" s="193">
        <f t="shared" ref="AM43:AO43" si="51">SUM(AM44:AM51)</f>
        <v>1427799.82</v>
      </c>
      <c r="AN43" s="193">
        <f t="shared" si="51"/>
        <v>1207159</v>
      </c>
      <c r="AO43" s="193">
        <f t="shared" si="51"/>
        <v>-1945960</v>
      </c>
      <c r="AP43" s="205">
        <f>SUM(AP44:AP51)</f>
        <v>292120.5</v>
      </c>
      <c r="AQ43" s="193">
        <f t="shared" ref="AQ43:AS43" si="52">SUM(AQ44:AQ51)</f>
        <v>852168</v>
      </c>
      <c r="AR43" s="193">
        <f t="shared" si="52"/>
        <v>-1563392.88</v>
      </c>
      <c r="AS43" s="193">
        <f t="shared" si="52"/>
        <v>1498016</v>
      </c>
      <c r="AT43" s="205">
        <f>SUM(AT44:AT51)</f>
        <v>-1838668.5</v>
      </c>
      <c r="AU43" s="206">
        <f>SUM(AU44:AU51)</f>
        <v>2227469.69</v>
      </c>
      <c r="AW43" s="204" t="s">
        <v>85</v>
      </c>
      <c r="AX43" s="130" t="s">
        <v>304</v>
      </c>
      <c r="AY43" s="235">
        <f t="shared" si="21"/>
        <v>451503.60999999987</v>
      </c>
      <c r="AZ43" s="235">
        <f t="shared" si="22"/>
        <v>1631975.09</v>
      </c>
      <c r="BA43" s="235">
        <f t="shared" si="23"/>
        <v>-2398440.9849999999</v>
      </c>
      <c r="BB43" s="235">
        <f t="shared" si="24"/>
        <v>-25668.70700000017</v>
      </c>
      <c r="BC43" s="235">
        <f t="shared" si="25"/>
        <v>2078552.9040953612</v>
      </c>
      <c r="BD43" s="235">
        <f t="shared" si="26"/>
        <v>1079053.8999999999</v>
      </c>
      <c r="BE43" s="235">
        <f t="shared" si="27"/>
        <v>-2707641.02</v>
      </c>
      <c r="BF43" s="235">
        <f t="shared" si="28"/>
        <v>1077098.3999999999</v>
      </c>
      <c r="BG43" s="235">
        <f t="shared" si="29"/>
        <v>-2492312.0300000003</v>
      </c>
      <c r="BH43" s="273">
        <f t="shared" si="30"/>
        <v>981119.3200000003</v>
      </c>
      <c r="BI43" s="260">
        <f>AQ43+AR43+AS43+AT43</f>
        <v>-1051877.3799999999</v>
      </c>
    </row>
    <row r="44" spans="1:61" ht="18" customHeight="1" x14ac:dyDescent="0.25">
      <c r="A44" s="207">
        <v>3201</v>
      </c>
      <c r="B44" s="131" t="s">
        <v>360</v>
      </c>
      <c r="C44" s="15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  <c r="O44" s="154">
        <v>0</v>
      </c>
      <c r="P44" s="154">
        <v>0</v>
      </c>
      <c r="Q44" s="154">
        <v>0</v>
      </c>
      <c r="R44" s="154">
        <v>0</v>
      </c>
      <c r="S44" s="154">
        <v>0</v>
      </c>
      <c r="T44" s="154">
        <v>0</v>
      </c>
      <c r="U44" s="154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7">
        <v>0</v>
      </c>
      <c r="AM44" s="154">
        <v>0</v>
      </c>
      <c r="AN44" s="154">
        <v>0</v>
      </c>
      <c r="AO44" s="154">
        <v>0</v>
      </c>
      <c r="AP44" s="157">
        <v>0</v>
      </c>
      <c r="AQ44" s="154">
        <v>0</v>
      </c>
      <c r="AR44" s="154">
        <v>0</v>
      </c>
      <c r="AS44" s="154">
        <v>0</v>
      </c>
      <c r="AT44" s="157">
        <v>0</v>
      </c>
      <c r="AU44" s="158">
        <v>0</v>
      </c>
      <c r="AW44" s="207">
        <v>3201</v>
      </c>
      <c r="AX44" s="131" t="s">
        <v>360</v>
      </c>
      <c r="AY44" s="4">
        <f t="shared" si="21"/>
        <v>0</v>
      </c>
      <c r="AZ44" s="4">
        <f t="shared" si="22"/>
        <v>0</v>
      </c>
      <c r="BA44" s="4">
        <f t="shared" si="23"/>
        <v>0</v>
      </c>
      <c r="BB44" s="4">
        <f t="shared" si="24"/>
        <v>0</v>
      </c>
      <c r="BC44" s="4">
        <f t="shared" si="25"/>
        <v>0</v>
      </c>
      <c r="BD44" s="4">
        <f t="shared" si="26"/>
        <v>0</v>
      </c>
      <c r="BE44" s="4">
        <f t="shared" si="27"/>
        <v>0</v>
      </c>
      <c r="BF44" s="4">
        <f t="shared" si="28"/>
        <v>0</v>
      </c>
      <c r="BG44" s="4">
        <f t="shared" si="29"/>
        <v>0</v>
      </c>
      <c r="BH44" s="274">
        <f t="shared" si="30"/>
        <v>0</v>
      </c>
      <c r="BI44" s="261">
        <f t="shared" ref="BI44:BI81" si="53">AQ44+AR44+AS44+AT44</f>
        <v>0</v>
      </c>
    </row>
    <row r="45" spans="1:61" ht="18" customHeight="1" x14ac:dyDescent="0.25">
      <c r="A45" s="208" t="s">
        <v>86</v>
      </c>
      <c r="B45" s="131" t="s">
        <v>361</v>
      </c>
      <c r="C45" s="154">
        <f>C53+C62</f>
        <v>481228.91</v>
      </c>
      <c r="D45" s="154">
        <f t="shared" ref="D45:AD45" si="54">D53+D62</f>
        <v>254592.11199999999</v>
      </c>
      <c r="E45" s="154">
        <f t="shared" si="54"/>
        <v>148678.022</v>
      </c>
      <c r="F45" s="154">
        <f t="shared" si="54"/>
        <v>-288588.71399999998</v>
      </c>
      <c r="G45" s="154">
        <f t="shared" si="54"/>
        <v>966182.63699999999</v>
      </c>
      <c r="H45" s="154">
        <f t="shared" si="54"/>
        <v>112850.93</v>
      </c>
      <c r="I45" s="154">
        <f t="shared" si="54"/>
        <v>772663.44</v>
      </c>
      <c r="J45" s="154">
        <f t="shared" si="54"/>
        <v>-56483.61</v>
      </c>
      <c r="K45" s="154">
        <f t="shared" si="54"/>
        <v>-45573.74</v>
      </c>
      <c r="L45" s="154">
        <f t="shared" si="54"/>
        <v>-229102</v>
      </c>
      <c r="M45" s="154">
        <f t="shared" si="54"/>
        <v>-1123222.95</v>
      </c>
      <c r="N45" s="154">
        <f t="shared" si="54"/>
        <v>-894526</v>
      </c>
      <c r="O45" s="154">
        <f t="shared" si="54"/>
        <v>546109</v>
      </c>
      <c r="P45" s="154">
        <f t="shared" si="54"/>
        <v>-914911</v>
      </c>
      <c r="Q45" s="154">
        <f t="shared" si="54"/>
        <v>-4264</v>
      </c>
      <c r="R45" s="154">
        <f t="shared" si="54"/>
        <v>540089</v>
      </c>
      <c r="S45" s="154">
        <f t="shared" si="54"/>
        <v>855714.48</v>
      </c>
      <c r="T45" s="154">
        <f t="shared" si="54"/>
        <v>-246612</v>
      </c>
      <c r="U45" s="154">
        <f t="shared" si="54"/>
        <v>1446134.8</v>
      </c>
      <c r="V45" s="154">
        <f t="shared" si="54"/>
        <v>931250.5</v>
      </c>
      <c r="W45" s="154">
        <f t="shared" si="54"/>
        <v>1316783</v>
      </c>
      <c r="X45" s="154">
        <f t="shared" si="54"/>
        <v>-860700.4</v>
      </c>
      <c r="Y45" s="154">
        <f t="shared" si="54"/>
        <v>-159180</v>
      </c>
      <c r="Z45" s="154">
        <f t="shared" si="54"/>
        <v>1333896.7</v>
      </c>
      <c r="AA45" s="154">
        <f t="shared" si="54"/>
        <v>111929.4</v>
      </c>
      <c r="AB45" s="154">
        <f t="shared" si="54"/>
        <v>146754</v>
      </c>
      <c r="AC45" s="154">
        <f t="shared" si="54"/>
        <v>-668208.94999999995</v>
      </c>
      <c r="AD45" s="154">
        <f t="shared" si="54"/>
        <v>-1547967.47</v>
      </c>
      <c r="AE45" s="154">
        <f>AE53+AE62</f>
        <v>543519</v>
      </c>
      <c r="AF45" s="154">
        <f t="shared" ref="AF45:AL45" si="55">AF53+AF62</f>
        <v>-1436197</v>
      </c>
      <c r="AG45" s="154">
        <f t="shared" si="55"/>
        <v>483101</v>
      </c>
      <c r="AH45" s="154">
        <f t="shared" si="55"/>
        <v>1746069</v>
      </c>
      <c r="AI45" s="154">
        <f t="shared" si="55"/>
        <v>-925808.5</v>
      </c>
      <c r="AJ45" s="154">
        <f t="shared" si="55"/>
        <v>-7113</v>
      </c>
      <c r="AK45" s="154">
        <f t="shared" si="55"/>
        <v>-1502564</v>
      </c>
      <c r="AL45" s="157">
        <f t="shared" si="55"/>
        <v>535176.16999999993</v>
      </c>
      <c r="AM45" s="154">
        <f t="shared" ref="AM45:AP45" si="56">AM53+AM62</f>
        <v>1490633.78</v>
      </c>
      <c r="AN45" s="154">
        <f t="shared" si="56"/>
        <v>1207159</v>
      </c>
      <c r="AO45" s="154">
        <f t="shared" si="56"/>
        <v>-1265279</v>
      </c>
      <c r="AP45" s="157">
        <f t="shared" si="56"/>
        <v>588030.5</v>
      </c>
      <c r="AQ45" s="154">
        <f t="shared" ref="AQ45:AT45" si="57">AQ53+AQ62</f>
        <v>927077.12</v>
      </c>
      <c r="AR45" s="154">
        <f t="shared" si="57"/>
        <v>-1456558.88</v>
      </c>
      <c r="AS45" s="154">
        <f t="shared" si="57"/>
        <v>1880318</v>
      </c>
      <c r="AT45" s="157">
        <f t="shared" si="57"/>
        <v>-1333676.5</v>
      </c>
      <c r="AU45" s="158">
        <f t="shared" ref="AU45" si="58">AU53+AU62</f>
        <v>2275921.21</v>
      </c>
      <c r="AW45" s="208" t="s">
        <v>86</v>
      </c>
      <c r="AX45" s="131" t="s">
        <v>361</v>
      </c>
      <c r="AY45" s="4">
        <f t="shared" si="21"/>
        <v>595910.33000000007</v>
      </c>
      <c r="AZ45" s="4">
        <f t="shared" si="22"/>
        <v>1795213.3969999999</v>
      </c>
      <c r="BA45" s="4">
        <f t="shared" si="23"/>
        <v>-2292424.69</v>
      </c>
      <c r="BB45" s="4">
        <f t="shared" si="24"/>
        <v>167023</v>
      </c>
      <c r="BC45" s="4">
        <f t="shared" si="25"/>
        <v>2986487.7800000003</v>
      </c>
      <c r="BD45" s="4">
        <f t="shared" si="26"/>
        <v>1630799.2999999998</v>
      </c>
      <c r="BE45" s="4">
        <f t="shared" si="27"/>
        <v>-1957493.02</v>
      </c>
      <c r="BF45" s="4">
        <f t="shared" si="28"/>
        <v>1336492</v>
      </c>
      <c r="BG45" s="4">
        <f t="shared" si="29"/>
        <v>-1900309.33</v>
      </c>
      <c r="BH45" s="274">
        <f t="shared" si="30"/>
        <v>2020544.2800000003</v>
      </c>
      <c r="BI45" s="260">
        <f t="shared" si="53"/>
        <v>17159.740000000224</v>
      </c>
    </row>
    <row r="46" spans="1:61" ht="18" customHeight="1" x14ac:dyDescent="0.25">
      <c r="A46" s="208" t="s">
        <v>87</v>
      </c>
      <c r="B46" s="131" t="s">
        <v>362</v>
      </c>
      <c r="C46" s="154">
        <f>C54+C63</f>
        <v>0</v>
      </c>
      <c r="D46" s="154">
        <f t="shared" ref="D46:AD46" si="59">D54+D63</f>
        <v>0</v>
      </c>
      <c r="E46" s="154">
        <f t="shared" si="59"/>
        <v>0</v>
      </c>
      <c r="F46" s="154">
        <f t="shared" si="59"/>
        <v>0</v>
      </c>
      <c r="G46" s="154">
        <f t="shared" si="59"/>
        <v>0</v>
      </c>
      <c r="H46" s="154">
        <f t="shared" si="59"/>
        <v>0</v>
      </c>
      <c r="I46" s="154">
        <f t="shared" si="59"/>
        <v>0</v>
      </c>
      <c r="J46" s="154">
        <f t="shared" si="59"/>
        <v>0</v>
      </c>
      <c r="K46" s="154">
        <f t="shared" si="59"/>
        <v>0</v>
      </c>
      <c r="L46" s="154">
        <f t="shared" si="59"/>
        <v>0</v>
      </c>
      <c r="M46" s="154">
        <f t="shared" si="59"/>
        <v>0</v>
      </c>
      <c r="N46" s="154">
        <f t="shared" si="59"/>
        <v>0</v>
      </c>
      <c r="O46" s="154">
        <f t="shared" si="59"/>
        <v>0</v>
      </c>
      <c r="P46" s="154">
        <f t="shared" si="59"/>
        <v>0</v>
      </c>
      <c r="Q46" s="154">
        <f t="shared" si="59"/>
        <v>0</v>
      </c>
      <c r="R46" s="154">
        <f t="shared" si="59"/>
        <v>0</v>
      </c>
      <c r="S46" s="154">
        <f t="shared" si="59"/>
        <v>0</v>
      </c>
      <c r="T46" s="154">
        <f t="shared" si="59"/>
        <v>0</v>
      </c>
      <c r="U46" s="154">
        <f t="shared" si="59"/>
        <v>0</v>
      </c>
      <c r="V46" s="154">
        <f t="shared" si="59"/>
        <v>0</v>
      </c>
      <c r="W46" s="154">
        <f t="shared" si="59"/>
        <v>0</v>
      </c>
      <c r="X46" s="154">
        <f t="shared" si="59"/>
        <v>0</v>
      </c>
      <c r="Y46" s="154">
        <f t="shared" si="59"/>
        <v>0</v>
      </c>
      <c r="Z46" s="154">
        <f t="shared" si="59"/>
        <v>0</v>
      </c>
      <c r="AA46" s="154">
        <f t="shared" si="59"/>
        <v>0</v>
      </c>
      <c r="AB46" s="154">
        <f t="shared" si="59"/>
        <v>0</v>
      </c>
      <c r="AC46" s="154">
        <f t="shared" si="59"/>
        <v>0</v>
      </c>
      <c r="AD46" s="154">
        <f t="shared" si="59"/>
        <v>0</v>
      </c>
      <c r="AE46" s="154">
        <v>0</v>
      </c>
      <c r="AF46" s="154">
        <v>0</v>
      </c>
      <c r="AG46" s="154">
        <v>0</v>
      </c>
      <c r="AH46" s="154">
        <v>0</v>
      </c>
      <c r="AI46" s="154">
        <v>0</v>
      </c>
      <c r="AJ46" s="154">
        <v>0</v>
      </c>
      <c r="AK46" s="154">
        <v>0</v>
      </c>
      <c r="AL46" s="157">
        <v>0</v>
      </c>
      <c r="AM46" s="154">
        <f t="shared" ref="AM46:AP46" si="60">AM54+AM63</f>
        <v>0</v>
      </c>
      <c r="AN46" s="154">
        <f t="shared" si="60"/>
        <v>0</v>
      </c>
      <c r="AO46" s="154">
        <f t="shared" si="60"/>
        <v>0</v>
      </c>
      <c r="AP46" s="157">
        <f t="shared" si="60"/>
        <v>0</v>
      </c>
      <c r="AQ46" s="154">
        <f t="shared" ref="AQ46:AT46" si="61">AQ54+AQ63</f>
        <v>0</v>
      </c>
      <c r="AR46" s="154">
        <f t="shared" si="61"/>
        <v>0</v>
      </c>
      <c r="AS46" s="154">
        <f t="shared" si="61"/>
        <v>0</v>
      </c>
      <c r="AT46" s="157">
        <f t="shared" si="61"/>
        <v>0</v>
      </c>
      <c r="AU46" s="158">
        <f t="shared" ref="AU46" si="62">AU54+AU63</f>
        <v>0</v>
      </c>
      <c r="AW46" s="208" t="s">
        <v>87</v>
      </c>
      <c r="AX46" s="131" t="s">
        <v>362</v>
      </c>
      <c r="AY46" s="4">
        <f t="shared" si="21"/>
        <v>0</v>
      </c>
      <c r="AZ46" s="4">
        <f t="shared" si="22"/>
        <v>0</v>
      </c>
      <c r="BA46" s="4">
        <f t="shared" si="23"/>
        <v>0</v>
      </c>
      <c r="BB46" s="4">
        <f t="shared" si="24"/>
        <v>0</v>
      </c>
      <c r="BC46" s="4">
        <f t="shared" si="25"/>
        <v>0</v>
      </c>
      <c r="BD46" s="4">
        <f t="shared" si="26"/>
        <v>0</v>
      </c>
      <c r="BE46" s="4">
        <f t="shared" si="27"/>
        <v>0</v>
      </c>
      <c r="BF46" s="4">
        <f t="shared" si="28"/>
        <v>0</v>
      </c>
      <c r="BG46" s="4">
        <f t="shared" si="29"/>
        <v>0</v>
      </c>
      <c r="BH46" s="274">
        <f t="shared" si="30"/>
        <v>0</v>
      </c>
      <c r="BI46" s="261">
        <f t="shared" si="53"/>
        <v>0</v>
      </c>
    </row>
    <row r="47" spans="1:61" ht="18" customHeight="1" x14ac:dyDescent="0.25">
      <c r="A47" s="208" t="s">
        <v>88</v>
      </c>
      <c r="B47" s="131" t="s">
        <v>295</v>
      </c>
      <c r="C47" s="154">
        <f>C55+C64</f>
        <v>-17849.888999999999</v>
      </c>
      <c r="D47" s="154">
        <f t="shared" ref="D47:AD47" si="63">D55+D64</f>
        <v>-50195.29</v>
      </c>
      <c r="E47" s="154">
        <f t="shared" si="63"/>
        <v>-14931.637999999999</v>
      </c>
      <c r="F47" s="154">
        <f t="shared" si="63"/>
        <v>-61429.902999999998</v>
      </c>
      <c r="G47" s="154">
        <f t="shared" si="63"/>
        <v>-10879.208000000001</v>
      </c>
      <c r="H47" s="154">
        <f t="shared" si="63"/>
        <v>-56173.847000000002</v>
      </c>
      <c r="I47" s="154">
        <f t="shared" si="63"/>
        <v>-22506.631000000001</v>
      </c>
      <c r="J47" s="154">
        <f t="shared" si="63"/>
        <v>-73678.620999999999</v>
      </c>
      <c r="K47" s="154">
        <f t="shared" si="63"/>
        <v>-12833.25</v>
      </c>
      <c r="L47" s="154">
        <f t="shared" si="63"/>
        <v>-65907.521999999997</v>
      </c>
      <c r="M47" s="154">
        <f t="shared" si="63"/>
        <v>-27150.542000000001</v>
      </c>
      <c r="N47" s="154">
        <f t="shared" si="63"/>
        <v>-124.98099999999999</v>
      </c>
      <c r="O47" s="154">
        <f t="shared" si="63"/>
        <v>-5326.0010000000002</v>
      </c>
      <c r="P47" s="154">
        <f t="shared" si="63"/>
        <v>-30415.31</v>
      </c>
      <c r="Q47" s="154">
        <f t="shared" si="63"/>
        <v>-156528.06200000001</v>
      </c>
      <c r="R47" s="154">
        <f t="shared" si="63"/>
        <v>-422.334</v>
      </c>
      <c r="S47" s="154">
        <f t="shared" si="63"/>
        <v>-84269.675904638803</v>
      </c>
      <c r="T47" s="154">
        <f t="shared" si="63"/>
        <v>-10969</v>
      </c>
      <c r="U47" s="154">
        <f t="shared" si="63"/>
        <v>-584774</v>
      </c>
      <c r="V47" s="154">
        <f t="shared" si="63"/>
        <v>-227922.2</v>
      </c>
      <c r="W47" s="154">
        <f t="shared" si="63"/>
        <v>-404800.9</v>
      </c>
      <c r="X47" s="154">
        <f t="shared" si="63"/>
        <v>-7836.2</v>
      </c>
      <c r="Y47" s="154">
        <f t="shared" si="63"/>
        <v>-107543.8</v>
      </c>
      <c r="Z47" s="154">
        <f t="shared" si="63"/>
        <v>-31564.5</v>
      </c>
      <c r="AA47" s="154">
        <f t="shared" si="63"/>
        <v>-79785</v>
      </c>
      <c r="AB47" s="154">
        <f t="shared" si="63"/>
        <v>-47690</v>
      </c>
      <c r="AC47" s="154">
        <f t="shared" si="63"/>
        <v>-588058</v>
      </c>
      <c r="AD47" s="154">
        <f t="shared" si="63"/>
        <v>-34615</v>
      </c>
      <c r="AE47" s="154">
        <f>AE55+AE64</f>
        <v>-80224.600000000006</v>
      </c>
      <c r="AF47" s="154">
        <f t="shared" ref="AF47:AK47" si="64">AF55+AF64</f>
        <v>-164839</v>
      </c>
      <c r="AG47" s="154">
        <f t="shared" si="64"/>
        <v>0</v>
      </c>
      <c r="AH47" s="154">
        <f t="shared" si="64"/>
        <v>-14330</v>
      </c>
      <c r="AI47" s="154">
        <f t="shared" si="64"/>
        <v>-119061.7</v>
      </c>
      <c r="AJ47" s="154">
        <f t="shared" si="64"/>
        <v>-171918</v>
      </c>
      <c r="AK47" s="154">
        <f t="shared" si="64"/>
        <v>-287677</v>
      </c>
      <c r="AL47" s="157">
        <f>AL55+AL64</f>
        <v>-13346</v>
      </c>
      <c r="AM47" s="154">
        <f t="shared" ref="AM47:AO47" si="65">AM55+AM64</f>
        <v>-62833.96</v>
      </c>
      <c r="AN47" s="154">
        <f t="shared" si="65"/>
        <v>0</v>
      </c>
      <c r="AO47" s="154">
        <f t="shared" si="65"/>
        <v>-680681</v>
      </c>
      <c r="AP47" s="157">
        <f>AP55+AP64</f>
        <v>-295910</v>
      </c>
      <c r="AQ47" s="154">
        <f t="shared" ref="AQ47:AS47" si="66">AQ55+AQ64</f>
        <v>-74909.119999999995</v>
      </c>
      <c r="AR47" s="154">
        <f t="shared" si="66"/>
        <v>-106834</v>
      </c>
      <c r="AS47" s="154">
        <f t="shared" si="66"/>
        <v>-382302</v>
      </c>
      <c r="AT47" s="157">
        <f>AT55+AT64</f>
        <v>-504992</v>
      </c>
      <c r="AU47" s="158">
        <f>AU55+AU64</f>
        <v>-48451.519999999997</v>
      </c>
      <c r="AW47" s="208" t="s">
        <v>88</v>
      </c>
      <c r="AX47" s="131" t="s">
        <v>295</v>
      </c>
      <c r="AY47" s="4">
        <f t="shared" si="21"/>
        <v>-144406.72</v>
      </c>
      <c r="AZ47" s="4">
        <f t="shared" si="22"/>
        <v>-163238.30700000003</v>
      </c>
      <c r="BA47" s="4">
        <f t="shared" si="23"/>
        <v>-106016.295</v>
      </c>
      <c r="BB47" s="4">
        <f t="shared" si="24"/>
        <v>-192691.70700000002</v>
      </c>
      <c r="BC47" s="4">
        <f t="shared" si="25"/>
        <v>-907934.87590463879</v>
      </c>
      <c r="BD47" s="4">
        <f t="shared" si="26"/>
        <v>-551745.4</v>
      </c>
      <c r="BE47" s="4">
        <f t="shared" si="27"/>
        <v>-750148</v>
      </c>
      <c r="BF47" s="4">
        <f t="shared" si="28"/>
        <v>-259393.6</v>
      </c>
      <c r="BG47" s="4">
        <f t="shared" si="29"/>
        <v>-592002.69999999995</v>
      </c>
      <c r="BH47" s="274">
        <f t="shared" si="30"/>
        <v>-1039424.96</v>
      </c>
      <c r="BI47" s="260">
        <f t="shared" si="53"/>
        <v>-1069037.1200000001</v>
      </c>
    </row>
    <row r="48" spans="1:61" ht="18" customHeight="1" x14ac:dyDescent="0.25">
      <c r="A48" s="208" t="s">
        <v>89</v>
      </c>
      <c r="B48" s="131" t="s">
        <v>296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154">
        <v>0</v>
      </c>
      <c r="M48" s="154">
        <v>0</v>
      </c>
      <c r="N48" s="154">
        <v>0</v>
      </c>
      <c r="O48" s="154">
        <v>0</v>
      </c>
      <c r="P48" s="154">
        <v>0</v>
      </c>
      <c r="Q48" s="154">
        <v>0</v>
      </c>
      <c r="R48" s="154">
        <v>0</v>
      </c>
      <c r="S48" s="154">
        <v>0</v>
      </c>
      <c r="T48" s="154">
        <v>0</v>
      </c>
      <c r="U48" s="154">
        <v>0</v>
      </c>
      <c r="V48" s="154">
        <v>0</v>
      </c>
      <c r="W48" s="154">
        <v>0</v>
      </c>
      <c r="X48" s="154">
        <v>0</v>
      </c>
      <c r="Y48" s="154">
        <v>0</v>
      </c>
      <c r="Z48" s="154">
        <v>0</v>
      </c>
      <c r="AA48" s="154">
        <v>0</v>
      </c>
      <c r="AB48" s="154">
        <v>0</v>
      </c>
      <c r="AC48" s="154">
        <v>0</v>
      </c>
      <c r="AD48" s="154">
        <v>0</v>
      </c>
      <c r="AE48" s="154">
        <v>0</v>
      </c>
      <c r="AF48" s="154">
        <v>0</v>
      </c>
      <c r="AG48" s="154">
        <v>0</v>
      </c>
      <c r="AH48" s="154">
        <v>0</v>
      </c>
      <c r="AI48" s="154">
        <v>0</v>
      </c>
      <c r="AJ48" s="154">
        <v>0</v>
      </c>
      <c r="AK48" s="154">
        <v>0</v>
      </c>
      <c r="AL48" s="157">
        <v>0</v>
      </c>
      <c r="AM48" s="154">
        <v>0</v>
      </c>
      <c r="AN48" s="154">
        <v>0</v>
      </c>
      <c r="AO48" s="154">
        <v>0</v>
      </c>
      <c r="AP48" s="157">
        <v>0</v>
      </c>
      <c r="AQ48" s="154">
        <v>0</v>
      </c>
      <c r="AR48" s="154">
        <v>0</v>
      </c>
      <c r="AS48" s="154">
        <v>0</v>
      </c>
      <c r="AT48" s="157">
        <v>0</v>
      </c>
      <c r="AU48" s="158">
        <v>0</v>
      </c>
      <c r="AW48" s="208" t="s">
        <v>89</v>
      </c>
      <c r="AX48" s="131" t="s">
        <v>296</v>
      </c>
      <c r="AY48" s="4">
        <f t="shared" si="21"/>
        <v>0</v>
      </c>
      <c r="AZ48" s="4">
        <f t="shared" si="22"/>
        <v>0</v>
      </c>
      <c r="BA48" s="4">
        <f t="shared" si="23"/>
        <v>0</v>
      </c>
      <c r="BB48" s="4">
        <f t="shared" si="24"/>
        <v>0</v>
      </c>
      <c r="BC48" s="4">
        <f t="shared" si="25"/>
        <v>0</v>
      </c>
      <c r="BD48" s="4">
        <f t="shared" si="26"/>
        <v>0</v>
      </c>
      <c r="BE48" s="4">
        <f t="shared" si="27"/>
        <v>0</v>
      </c>
      <c r="BF48" s="4">
        <f t="shared" si="28"/>
        <v>0</v>
      </c>
      <c r="BG48" s="4">
        <f t="shared" si="29"/>
        <v>0</v>
      </c>
      <c r="BH48" s="274">
        <f t="shared" si="30"/>
        <v>0</v>
      </c>
      <c r="BI48" s="261">
        <f t="shared" si="53"/>
        <v>0</v>
      </c>
    </row>
    <row r="49" spans="1:61" ht="18" customHeight="1" x14ac:dyDescent="0.25">
      <c r="A49" s="208" t="s">
        <v>90</v>
      </c>
      <c r="B49" s="131" t="s">
        <v>297</v>
      </c>
      <c r="C49" s="154">
        <v>0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  <c r="J49" s="154">
        <v>0</v>
      </c>
      <c r="K49" s="154">
        <v>0</v>
      </c>
      <c r="L49" s="154">
        <v>0</v>
      </c>
      <c r="M49" s="154">
        <v>0</v>
      </c>
      <c r="N49" s="154">
        <v>0</v>
      </c>
      <c r="O49" s="154">
        <v>0</v>
      </c>
      <c r="P49" s="154">
        <v>0</v>
      </c>
      <c r="Q49" s="154">
        <v>0</v>
      </c>
      <c r="R49" s="154">
        <v>0</v>
      </c>
      <c r="S49" s="154">
        <v>0</v>
      </c>
      <c r="T49" s="154">
        <v>0</v>
      </c>
      <c r="U49" s="154">
        <v>0</v>
      </c>
      <c r="V49" s="154">
        <v>0</v>
      </c>
      <c r="W49" s="154">
        <v>0</v>
      </c>
      <c r="X49" s="154">
        <v>0</v>
      </c>
      <c r="Y49" s="154">
        <v>0</v>
      </c>
      <c r="Z49" s="154">
        <v>0</v>
      </c>
      <c r="AA49" s="154">
        <v>0</v>
      </c>
      <c r="AB49" s="154">
        <v>0</v>
      </c>
      <c r="AC49" s="154">
        <v>0</v>
      </c>
      <c r="AD49" s="154">
        <v>0</v>
      </c>
      <c r="AE49" s="154">
        <v>0</v>
      </c>
      <c r="AF49" s="154">
        <v>0</v>
      </c>
      <c r="AG49" s="154">
        <v>0</v>
      </c>
      <c r="AH49" s="154">
        <v>0</v>
      </c>
      <c r="AI49" s="154">
        <v>0</v>
      </c>
      <c r="AJ49" s="154">
        <v>0</v>
      </c>
      <c r="AK49" s="154">
        <v>0</v>
      </c>
      <c r="AL49" s="157">
        <v>0</v>
      </c>
      <c r="AM49" s="154">
        <v>0</v>
      </c>
      <c r="AN49" s="154">
        <v>0</v>
      </c>
      <c r="AO49" s="154">
        <v>0</v>
      </c>
      <c r="AP49" s="157">
        <v>0</v>
      </c>
      <c r="AQ49" s="154">
        <v>0</v>
      </c>
      <c r="AR49" s="154">
        <v>0</v>
      </c>
      <c r="AS49" s="154">
        <v>0</v>
      </c>
      <c r="AT49" s="157">
        <v>0</v>
      </c>
      <c r="AU49" s="158">
        <v>0</v>
      </c>
      <c r="AW49" s="208" t="s">
        <v>90</v>
      </c>
      <c r="AX49" s="131" t="s">
        <v>297</v>
      </c>
      <c r="AY49" s="4">
        <f t="shared" si="21"/>
        <v>0</v>
      </c>
      <c r="AZ49" s="4">
        <f t="shared" si="22"/>
        <v>0</v>
      </c>
      <c r="BA49" s="4">
        <f t="shared" si="23"/>
        <v>0</v>
      </c>
      <c r="BB49" s="4">
        <f t="shared" si="24"/>
        <v>0</v>
      </c>
      <c r="BC49" s="4">
        <f t="shared" si="25"/>
        <v>0</v>
      </c>
      <c r="BD49" s="4">
        <f t="shared" si="26"/>
        <v>0</v>
      </c>
      <c r="BE49" s="4">
        <f t="shared" si="27"/>
        <v>0</v>
      </c>
      <c r="BF49" s="4">
        <f t="shared" si="28"/>
        <v>0</v>
      </c>
      <c r="BG49" s="4">
        <f t="shared" si="29"/>
        <v>0</v>
      </c>
      <c r="BH49" s="274">
        <f t="shared" si="30"/>
        <v>0</v>
      </c>
      <c r="BI49" s="261">
        <f t="shared" si="53"/>
        <v>0</v>
      </c>
    </row>
    <row r="50" spans="1:61" ht="18" customHeight="1" x14ac:dyDescent="0.25">
      <c r="A50" s="209" t="s">
        <v>91</v>
      </c>
      <c r="B50" s="132" t="s">
        <v>363</v>
      </c>
      <c r="C50" s="153">
        <v>0</v>
      </c>
      <c r="D50" s="153">
        <v>0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4">
        <v>0</v>
      </c>
      <c r="AF50" s="154">
        <v>0</v>
      </c>
      <c r="AG50" s="154">
        <v>0</v>
      </c>
      <c r="AH50" s="154">
        <v>0</v>
      </c>
      <c r="AI50" s="154">
        <v>0</v>
      </c>
      <c r="AJ50" s="154">
        <v>0</v>
      </c>
      <c r="AK50" s="154">
        <v>0</v>
      </c>
      <c r="AL50" s="157">
        <v>0</v>
      </c>
      <c r="AM50" s="154">
        <v>0</v>
      </c>
      <c r="AN50" s="154">
        <v>0</v>
      </c>
      <c r="AO50" s="154">
        <v>0</v>
      </c>
      <c r="AP50" s="157">
        <v>0</v>
      </c>
      <c r="AQ50" s="154">
        <v>0</v>
      </c>
      <c r="AR50" s="154">
        <v>0</v>
      </c>
      <c r="AS50" s="154">
        <v>0</v>
      </c>
      <c r="AT50" s="157">
        <v>0</v>
      </c>
      <c r="AU50" s="158">
        <v>0</v>
      </c>
      <c r="AW50" s="209" t="s">
        <v>91</v>
      </c>
      <c r="AX50" s="132" t="s">
        <v>363</v>
      </c>
      <c r="AY50" s="4">
        <f t="shared" si="21"/>
        <v>0</v>
      </c>
      <c r="AZ50" s="4">
        <f t="shared" si="22"/>
        <v>0</v>
      </c>
      <c r="BA50" s="4">
        <f t="shared" si="23"/>
        <v>0</v>
      </c>
      <c r="BB50" s="4">
        <f t="shared" si="24"/>
        <v>0</v>
      </c>
      <c r="BC50" s="4">
        <f t="shared" si="25"/>
        <v>0</v>
      </c>
      <c r="BD50" s="4">
        <f t="shared" si="26"/>
        <v>0</v>
      </c>
      <c r="BE50" s="4">
        <f t="shared" si="27"/>
        <v>0</v>
      </c>
      <c r="BF50" s="4">
        <f t="shared" si="28"/>
        <v>0</v>
      </c>
      <c r="BG50" s="4">
        <f t="shared" si="29"/>
        <v>0</v>
      </c>
      <c r="BH50" s="274">
        <f>AM50+AN50+AO50+AP50</f>
        <v>0</v>
      </c>
      <c r="BI50" s="261">
        <f t="shared" si="53"/>
        <v>0</v>
      </c>
    </row>
    <row r="51" spans="1:61" ht="18" customHeight="1" x14ac:dyDescent="0.25">
      <c r="A51" s="209" t="s">
        <v>92</v>
      </c>
      <c r="B51" s="132" t="s">
        <v>364</v>
      </c>
      <c r="C51" s="153">
        <v>0</v>
      </c>
      <c r="D51" s="153">
        <v>0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3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7">
        <v>0</v>
      </c>
      <c r="AM51" s="154">
        <v>0</v>
      </c>
      <c r="AN51" s="154">
        <v>0</v>
      </c>
      <c r="AO51" s="154">
        <v>0</v>
      </c>
      <c r="AP51" s="157">
        <v>0</v>
      </c>
      <c r="AQ51" s="154">
        <v>0</v>
      </c>
      <c r="AR51" s="154">
        <v>0</v>
      </c>
      <c r="AS51" s="154">
        <v>0</v>
      </c>
      <c r="AT51" s="157">
        <v>0</v>
      </c>
      <c r="AU51" s="158">
        <v>0</v>
      </c>
      <c r="AW51" s="209" t="s">
        <v>92</v>
      </c>
      <c r="AX51" s="132" t="s">
        <v>364</v>
      </c>
      <c r="AY51" s="4">
        <f t="shared" si="21"/>
        <v>0</v>
      </c>
      <c r="AZ51" s="4">
        <f t="shared" si="22"/>
        <v>0</v>
      </c>
      <c r="BA51" s="4">
        <f t="shared" si="23"/>
        <v>0</v>
      </c>
      <c r="BB51" s="4">
        <f t="shared" si="24"/>
        <v>0</v>
      </c>
      <c r="BC51" s="4">
        <f t="shared" si="25"/>
        <v>0</v>
      </c>
      <c r="BD51" s="4">
        <f t="shared" si="26"/>
        <v>0</v>
      </c>
      <c r="BE51" s="4">
        <f t="shared" si="27"/>
        <v>0</v>
      </c>
      <c r="BF51" s="4">
        <f t="shared" si="28"/>
        <v>0</v>
      </c>
      <c r="BG51" s="4">
        <f t="shared" si="29"/>
        <v>0</v>
      </c>
      <c r="BH51" s="274">
        <f>AM51+AN51+AO51+AP51</f>
        <v>0</v>
      </c>
      <c r="BI51" s="261">
        <f t="shared" si="53"/>
        <v>0</v>
      </c>
    </row>
    <row r="52" spans="1:61" ht="18" customHeight="1" x14ac:dyDescent="0.25">
      <c r="A52" s="210" t="s">
        <v>93</v>
      </c>
      <c r="B52" s="133" t="s">
        <v>221</v>
      </c>
      <c r="C52" s="194">
        <f>SUM(C53:C58)</f>
        <v>463379.02099999995</v>
      </c>
      <c r="D52" s="194">
        <f t="shared" ref="D52:W52" si="67">SUM(D53:D58)</f>
        <v>204396.82199999999</v>
      </c>
      <c r="E52" s="194">
        <f t="shared" si="67"/>
        <v>133746.38399999999</v>
      </c>
      <c r="F52" s="194">
        <f t="shared" si="67"/>
        <v>-350018.61699999997</v>
      </c>
      <c r="G52" s="194">
        <f t="shared" si="67"/>
        <v>955303.429</v>
      </c>
      <c r="H52" s="194">
        <f t="shared" si="67"/>
        <v>56677.082999999991</v>
      </c>
      <c r="I52" s="194">
        <f t="shared" si="67"/>
        <v>750156.80899999989</v>
      </c>
      <c r="J52" s="194">
        <f t="shared" si="67"/>
        <v>-130162.231</v>
      </c>
      <c r="K52" s="194">
        <f t="shared" si="67"/>
        <v>-58406.99</v>
      </c>
      <c r="L52" s="194">
        <f t="shared" si="67"/>
        <v>-295009.522</v>
      </c>
      <c r="M52" s="194">
        <f t="shared" si="67"/>
        <v>-1150373.4919999999</v>
      </c>
      <c r="N52" s="194">
        <f t="shared" si="67"/>
        <v>-894650.98100000003</v>
      </c>
      <c r="O52" s="194">
        <f t="shared" si="67"/>
        <v>540782.99899999995</v>
      </c>
      <c r="P52" s="194">
        <f t="shared" si="67"/>
        <v>-945326.31</v>
      </c>
      <c r="Q52" s="194">
        <f t="shared" si="67"/>
        <v>-160792.06200000001</v>
      </c>
      <c r="R52" s="194">
        <f t="shared" si="67"/>
        <v>539666.66599999997</v>
      </c>
      <c r="S52" s="194">
        <f t="shared" si="67"/>
        <v>771444.80409536115</v>
      </c>
      <c r="T52" s="194">
        <f t="shared" si="67"/>
        <v>-257581</v>
      </c>
      <c r="U52" s="194">
        <f t="shared" si="67"/>
        <v>861360.8</v>
      </c>
      <c r="V52" s="194">
        <f t="shared" si="67"/>
        <v>703328.3</v>
      </c>
      <c r="W52" s="194">
        <f t="shared" si="67"/>
        <v>911982.1</v>
      </c>
      <c r="X52" s="194">
        <f t="shared" ref="X52" si="68">SUM(X53:X58)</f>
        <v>-868536.6</v>
      </c>
      <c r="Y52" s="194">
        <f t="shared" ref="Y52" si="69">SUM(Y53:Y58)</f>
        <v>-266723.8</v>
      </c>
      <c r="Z52" s="194">
        <f t="shared" ref="Z52" si="70">SUM(Z53:Z58)</f>
        <v>1302332.2</v>
      </c>
      <c r="AA52" s="194">
        <f t="shared" ref="AA52" si="71">SUM(AA53:AA58)</f>
        <v>32144.399999999994</v>
      </c>
      <c r="AB52" s="194">
        <f t="shared" ref="AB52" si="72">SUM(AB53:AB58)</f>
        <v>99064</v>
      </c>
      <c r="AC52" s="194">
        <f t="shared" ref="AC52" si="73">SUM(AC53:AC58)</f>
        <v>-1256266.95</v>
      </c>
      <c r="AD52" s="194">
        <f t="shared" ref="AD52" si="74">SUM(AD53:AD58)</f>
        <v>-1582582.47</v>
      </c>
      <c r="AE52" s="191">
        <f>SUM(AE53:AE58)</f>
        <v>463294.4</v>
      </c>
      <c r="AF52" s="191">
        <f t="shared" ref="AF52:AJ52" si="75">SUM(AF53:AF58)</f>
        <v>-1601036</v>
      </c>
      <c r="AG52" s="191">
        <f t="shared" si="75"/>
        <v>483101</v>
      </c>
      <c r="AH52" s="191">
        <f t="shared" si="75"/>
        <v>1731739</v>
      </c>
      <c r="AI52" s="191">
        <f t="shared" si="75"/>
        <v>-1044870.2</v>
      </c>
      <c r="AJ52" s="191">
        <f t="shared" si="75"/>
        <v>-179031</v>
      </c>
      <c r="AK52" s="191">
        <f t="shared" ref="AK52" si="76">SUM(AK53:AK58)</f>
        <v>-1790241</v>
      </c>
      <c r="AL52" s="198">
        <f t="shared" ref="AL52:AO52" si="77">SUM(AL53:AL58)</f>
        <v>521830.16999999993</v>
      </c>
      <c r="AM52" s="193">
        <f t="shared" si="77"/>
        <v>1427799.82</v>
      </c>
      <c r="AN52" s="191">
        <f t="shared" si="77"/>
        <v>1207159</v>
      </c>
      <c r="AO52" s="191">
        <f t="shared" si="77"/>
        <v>-1945960</v>
      </c>
      <c r="AP52" s="198">
        <f t="shared" ref="AP52:AS52" si="78">SUM(AP53:AP58)</f>
        <v>292120.5</v>
      </c>
      <c r="AQ52" s="191">
        <f t="shared" si="78"/>
        <v>852168</v>
      </c>
      <c r="AR52" s="191">
        <f t="shared" si="78"/>
        <v>-1563392.88</v>
      </c>
      <c r="AS52" s="191">
        <f t="shared" si="78"/>
        <v>1498016</v>
      </c>
      <c r="AT52" s="198">
        <f t="shared" ref="AT52:AU52" si="79">SUM(AT53:AT58)</f>
        <v>-1838668.5</v>
      </c>
      <c r="AU52" s="199">
        <f t="shared" si="79"/>
        <v>2227469.69</v>
      </c>
      <c r="AW52" s="210" t="s">
        <v>93</v>
      </c>
      <c r="AX52" s="133" t="s">
        <v>221</v>
      </c>
      <c r="AY52" s="235">
        <f t="shared" si="21"/>
        <v>451503.60999999987</v>
      </c>
      <c r="AZ52" s="235">
        <f t="shared" si="22"/>
        <v>1631975.09</v>
      </c>
      <c r="BA52" s="235">
        <f t="shared" si="23"/>
        <v>-2398440.9849999999</v>
      </c>
      <c r="BB52" s="235">
        <f t="shared" si="24"/>
        <v>-25668.70700000017</v>
      </c>
      <c r="BC52" s="235">
        <f t="shared" si="25"/>
        <v>2078552.9040953612</v>
      </c>
      <c r="BD52" s="235">
        <f t="shared" si="26"/>
        <v>1079053.8999999999</v>
      </c>
      <c r="BE52" s="235">
        <f t="shared" si="27"/>
        <v>-2707641.02</v>
      </c>
      <c r="BF52" s="235">
        <f t="shared" si="28"/>
        <v>1077098.3999999999</v>
      </c>
      <c r="BG52" s="235">
        <f t="shared" si="29"/>
        <v>-2492312.0300000003</v>
      </c>
      <c r="BH52" s="273">
        <f t="shared" ref="BH52:BH75" si="80">AM52+AN52+AO52+AP52</f>
        <v>981119.3200000003</v>
      </c>
      <c r="BI52" s="260">
        <f t="shared" si="53"/>
        <v>-1051877.3799999999</v>
      </c>
    </row>
    <row r="53" spans="1:61" ht="18" customHeight="1" x14ac:dyDescent="0.25">
      <c r="A53" s="211" t="s">
        <v>94</v>
      </c>
      <c r="B53" s="134" t="s">
        <v>365</v>
      </c>
      <c r="C53" s="195">
        <v>481228.91</v>
      </c>
      <c r="D53" s="195">
        <v>254592.11199999999</v>
      </c>
      <c r="E53" s="195">
        <v>148678.022</v>
      </c>
      <c r="F53" s="195">
        <v>-288588.71399999998</v>
      </c>
      <c r="G53" s="195">
        <v>966182.63699999999</v>
      </c>
      <c r="H53" s="195">
        <v>112850.93</v>
      </c>
      <c r="I53" s="195">
        <v>772663.44</v>
      </c>
      <c r="J53" s="195">
        <v>-56483.61</v>
      </c>
      <c r="K53" s="195">
        <v>-45573.74</v>
      </c>
      <c r="L53" s="195">
        <v>-229102</v>
      </c>
      <c r="M53" s="195">
        <v>-1123222.95</v>
      </c>
      <c r="N53" s="195">
        <v>-894526</v>
      </c>
      <c r="O53" s="195">
        <v>546109</v>
      </c>
      <c r="P53" s="195">
        <v>-914911</v>
      </c>
      <c r="Q53" s="195">
        <v>-4264</v>
      </c>
      <c r="R53" s="195">
        <v>540089</v>
      </c>
      <c r="S53" s="195">
        <v>855714.48</v>
      </c>
      <c r="T53" s="195">
        <v>-246612</v>
      </c>
      <c r="U53" s="195">
        <v>1446134.8</v>
      </c>
      <c r="V53" s="195">
        <v>931250.5</v>
      </c>
      <c r="W53" s="195">
        <v>1316783</v>
      </c>
      <c r="X53" s="195">
        <v>-860700.4</v>
      </c>
      <c r="Y53" s="195">
        <v>-159180</v>
      </c>
      <c r="Z53" s="195">
        <v>1333896.7</v>
      </c>
      <c r="AA53" s="195">
        <v>111929.4</v>
      </c>
      <c r="AB53" s="195">
        <v>146754</v>
      </c>
      <c r="AC53" s="195">
        <v>-668208.94999999995</v>
      </c>
      <c r="AD53" s="195">
        <v>-1547967.47</v>
      </c>
      <c r="AE53" s="192">
        <v>543519</v>
      </c>
      <c r="AF53" s="192">
        <v>-1436197</v>
      </c>
      <c r="AG53" s="192">
        <v>483101</v>
      </c>
      <c r="AH53" s="192">
        <v>1746069</v>
      </c>
      <c r="AI53" s="192">
        <v>-925808.5</v>
      </c>
      <c r="AJ53" s="192">
        <v>-7113</v>
      </c>
      <c r="AK53" s="192">
        <v>-1502564</v>
      </c>
      <c r="AL53" s="202">
        <v>535176.16999999993</v>
      </c>
      <c r="AM53" s="154">
        <v>1490633.78</v>
      </c>
      <c r="AN53" s="192">
        <v>1207159</v>
      </c>
      <c r="AO53" s="192">
        <v>-1265279</v>
      </c>
      <c r="AP53" s="202">
        <v>588030.5</v>
      </c>
      <c r="AQ53" s="192">
        <v>927077.12</v>
      </c>
      <c r="AR53" s="192">
        <v>-1456558.88</v>
      </c>
      <c r="AS53" s="192">
        <v>1880318</v>
      </c>
      <c r="AT53" s="202">
        <v>-1333676.5</v>
      </c>
      <c r="AU53" s="203">
        <v>2275921.21</v>
      </c>
      <c r="AW53" s="211" t="s">
        <v>94</v>
      </c>
      <c r="AX53" s="134" t="s">
        <v>365</v>
      </c>
      <c r="AY53" s="4">
        <f t="shared" si="21"/>
        <v>595910.33000000007</v>
      </c>
      <c r="AZ53" s="4">
        <f t="shared" si="22"/>
        <v>1795213.3969999999</v>
      </c>
      <c r="BA53" s="4">
        <f t="shared" si="23"/>
        <v>-2292424.69</v>
      </c>
      <c r="BB53" s="4">
        <f t="shared" si="24"/>
        <v>167023</v>
      </c>
      <c r="BC53" s="4">
        <f t="shared" si="25"/>
        <v>2986487.7800000003</v>
      </c>
      <c r="BD53" s="4">
        <f t="shared" si="26"/>
        <v>1630799.2999999998</v>
      </c>
      <c r="BE53" s="4">
        <f t="shared" si="27"/>
        <v>-1957493.02</v>
      </c>
      <c r="BF53" s="4">
        <f t="shared" si="28"/>
        <v>1336492</v>
      </c>
      <c r="BG53" s="4">
        <f t="shared" si="29"/>
        <v>-1900309.33</v>
      </c>
      <c r="BH53" s="274">
        <f t="shared" si="80"/>
        <v>2020544.2800000003</v>
      </c>
      <c r="BI53" s="261">
        <f t="shared" si="53"/>
        <v>17159.740000000224</v>
      </c>
    </row>
    <row r="54" spans="1:61" ht="18" customHeight="1" x14ac:dyDescent="0.25">
      <c r="A54" s="211" t="s">
        <v>95</v>
      </c>
      <c r="B54" s="134" t="s">
        <v>303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5">
        <v>0</v>
      </c>
      <c r="W54" s="195">
        <v>0</v>
      </c>
      <c r="X54" s="195">
        <v>0</v>
      </c>
      <c r="Y54" s="195">
        <v>0</v>
      </c>
      <c r="Z54" s="195">
        <v>0</v>
      </c>
      <c r="AA54" s="195">
        <v>0</v>
      </c>
      <c r="AB54" s="195">
        <v>0</v>
      </c>
      <c r="AC54" s="195">
        <v>0</v>
      </c>
      <c r="AD54" s="195">
        <v>0</v>
      </c>
      <c r="AE54" s="192" t="s">
        <v>382</v>
      </c>
      <c r="AF54" s="192" t="s">
        <v>382</v>
      </c>
      <c r="AG54" s="192" t="s">
        <v>382</v>
      </c>
      <c r="AH54" s="192" t="s">
        <v>382</v>
      </c>
      <c r="AI54" s="192" t="s">
        <v>382</v>
      </c>
      <c r="AJ54" s="192" t="s">
        <v>382</v>
      </c>
      <c r="AK54" s="192" t="s">
        <v>382</v>
      </c>
      <c r="AL54" s="202" t="s">
        <v>382</v>
      </c>
      <c r="AM54" s="154">
        <v>0</v>
      </c>
      <c r="AN54" s="192">
        <v>0</v>
      </c>
      <c r="AO54" s="192">
        <v>0</v>
      </c>
      <c r="AP54" s="202">
        <v>0</v>
      </c>
      <c r="AQ54" s="192">
        <v>0</v>
      </c>
      <c r="AR54" s="192">
        <v>0</v>
      </c>
      <c r="AS54" s="192">
        <v>0</v>
      </c>
      <c r="AT54" s="202">
        <v>0</v>
      </c>
      <c r="AU54" s="203">
        <v>0</v>
      </c>
      <c r="AW54" s="211" t="s">
        <v>95</v>
      </c>
      <c r="AX54" s="134" t="s">
        <v>303</v>
      </c>
      <c r="AY54" s="4">
        <f t="shared" si="21"/>
        <v>0</v>
      </c>
      <c r="AZ54" s="4">
        <f t="shared" si="22"/>
        <v>0</v>
      </c>
      <c r="BA54" s="4">
        <f t="shared" si="23"/>
        <v>0</v>
      </c>
      <c r="BB54" s="4">
        <f t="shared" si="24"/>
        <v>0</v>
      </c>
      <c r="BC54" s="4">
        <f t="shared" si="25"/>
        <v>0</v>
      </c>
      <c r="BD54" s="4">
        <f t="shared" si="26"/>
        <v>0</v>
      </c>
      <c r="BE54" s="4">
        <f t="shared" si="27"/>
        <v>0</v>
      </c>
      <c r="BF54" s="4" t="e">
        <f t="shared" si="28"/>
        <v>#VALUE!</v>
      </c>
      <c r="BG54" s="4" t="e">
        <f t="shared" si="29"/>
        <v>#VALUE!</v>
      </c>
      <c r="BH54" s="274">
        <f t="shared" si="80"/>
        <v>0</v>
      </c>
      <c r="BI54" s="261">
        <f t="shared" si="53"/>
        <v>0</v>
      </c>
    </row>
    <row r="55" spans="1:61" ht="18" customHeight="1" x14ac:dyDescent="0.25">
      <c r="A55" s="211" t="s">
        <v>96</v>
      </c>
      <c r="B55" s="134" t="s">
        <v>298</v>
      </c>
      <c r="C55" s="195">
        <v>-17849.888999999999</v>
      </c>
      <c r="D55" s="195">
        <v>-50195.29</v>
      </c>
      <c r="E55" s="195">
        <v>-14931.637999999999</v>
      </c>
      <c r="F55" s="195">
        <v>-61429.902999999998</v>
      </c>
      <c r="G55" s="195">
        <v>-10879.208000000001</v>
      </c>
      <c r="H55" s="195">
        <v>-56173.847000000002</v>
      </c>
      <c r="I55" s="195">
        <v>-22506.631000000001</v>
      </c>
      <c r="J55" s="195">
        <v>-73678.620999999999</v>
      </c>
      <c r="K55" s="195">
        <v>-12833.25</v>
      </c>
      <c r="L55" s="195">
        <v>-65907.521999999997</v>
      </c>
      <c r="M55" s="195">
        <v>-27150.542000000001</v>
      </c>
      <c r="N55" s="195">
        <v>-124.98099999999999</v>
      </c>
      <c r="O55" s="195">
        <v>-5326.0010000000002</v>
      </c>
      <c r="P55" s="195">
        <v>-30415.31</v>
      </c>
      <c r="Q55" s="195">
        <v>-156528.06200000001</v>
      </c>
      <c r="R55" s="195">
        <v>-422.334</v>
      </c>
      <c r="S55" s="195">
        <v>-84269.675904638803</v>
      </c>
      <c r="T55" s="195">
        <v>-10969</v>
      </c>
      <c r="U55" s="195">
        <v>-584774</v>
      </c>
      <c r="V55" s="195">
        <v>-227922.2</v>
      </c>
      <c r="W55" s="195">
        <v>-404800.9</v>
      </c>
      <c r="X55" s="195">
        <v>-7836.2</v>
      </c>
      <c r="Y55" s="195">
        <v>-107543.8</v>
      </c>
      <c r="Z55" s="195">
        <v>-31564.5</v>
      </c>
      <c r="AA55" s="195">
        <v>-79785</v>
      </c>
      <c r="AB55" s="195">
        <v>-47690</v>
      </c>
      <c r="AC55" s="195">
        <v>-588058</v>
      </c>
      <c r="AD55" s="195">
        <v>-34615</v>
      </c>
      <c r="AE55" s="192">
        <v>-80224.600000000006</v>
      </c>
      <c r="AF55" s="192">
        <v>-164839</v>
      </c>
      <c r="AG55" s="192">
        <v>0</v>
      </c>
      <c r="AH55" s="192">
        <v>-14330</v>
      </c>
      <c r="AI55" s="192">
        <v>-119061.7</v>
      </c>
      <c r="AJ55" s="192">
        <v>-171918</v>
      </c>
      <c r="AK55" s="192">
        <v>-287677</v>
      </c>
      <c r="AL55" s="202">
        <v>-13346</v>
      </c>
      <c r="AM55" s="154">
        <v>-62833.96</v>
      </c>
      <c r="AN55" s="192">
        <v>0</v>
      </c>
      <c r="AO55" s="192">
        <v>-680681</v>
      </c>
      <c r="AP55" s="202">
        <v>-295910</v>
      </c>
      <c r="AQ55" s="192">
        <v>-74909.119999999995</v>
      </c>
      <c r="AR55" s="192">
        <v>-106834</v>
      </c>
      <c r="AS55" s="192">
        <v>-382302</v>
      </c>
      <c r="AT55" s="202">
        <v>-504992</v>
      </c>
      <c r="AU55" s="203">
        <v>-48451.519999999997</v>
      </c>
      <c r="AW55" s="211" t="s">
        <v>96</v>
      </c>
      <c r="AX55" s="134" t="s">
        <v>298</v>
      </c>
      <c r="AY55" s="4">
        <f t="shared" si="21"/>
        <v>-144406.72</v>
      </c>
      <c r="AZ55" s="4">
        <f t="shared" si="22"/>
        <v>-163238.30700000003</v>
      </c>
      <c r="BA55" s="4">
        <f t="shared" si="23"/>
        <v>-106016.295</v>
      </c>
      <c r="BB55" s="4">
        <f t="shared" si="24"/>
        <v>-192691.70700000002</v>
      </c>
      <c r="BC55" s="4">
        <f t="shared" si="25"/>
        <v>-907934.87590463879</v>
      </c>
      <c r="BD55" s="4">
        <f t="shared" si="26"/>
        <v>-551745.4</v>
      </c>
      <c r="BE55" s="4">
        <f t="shared" si="27"/>
        <v>-750148</v>
      </c>
      <c r="BF55" s="4">
        <f t="shared" si="28"/>
        <v>-259393.6</v>
      </c>
      <c r="BG55" s="4">
        <f t="shared" si="29"/>
        <v>-592002.69999999995</v>
      </c>
      <c r="BH55" s="274">
        <f t="shared" si="80"/>
        <v>-1039424.96</v>
      </c>
      <c r="BI55" s="260">
        <f t="shared" si="53"/>
        <v>-1069037.1200000001</v>
      </c>
    </row>
    <row r="56" spans="1:61" ht="18" customHeight="1" x14ac:dyDescent="0.25">
      <c r="A56" s="211" t="s">
        <v>97</v>
      </c>
      <c r="B56" s="134" t="s">
        <v>299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195">
        <v>0</v>
      </c>
      <c r="J56" s="195"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5">
        <v>0</v>
      </c>
      <c r="V56" s="195">
        <v>0</v>
      </c>
      <c r="W56" s="195">
        <v>0</v>
      </c>
      <c r="X56" s="195">
        <v>0</v>
      </c>
      <c r="Y56" s="195">
        <v>0</v>
      </c>
      <c r="Z56" s="195">
        <v>0</v>
      </c>
      <c r="AA56" s="195">
        <v>0</v>
      </c>
      <c r="AB56" s="195">
        <v>0</v>
      </c>
      <c r="AC56" s="195">
        <v>0</v>
      </c>
      <c r="AD56" s="195">
        <v>0</v>
      </c>
      <c r="AE56" s="192">
        <v>0</v>
      </c>
      <c r="AF56" s="192">
        <v>0</v>
      </c>
      <c r="AG56" s="192">
        <v>0</v>
      </c>
      <c r="AH56" s="192">
        <v>0</v>
      </c>
      <c r="AI56" s="192">
        <v>0</v>
      </c>
      <c r="AJ56" s="192">
        <v>0</v>
      </c>
      <c r="AK56" s="192">
        <v>0</v>
      </c>
      <c r="AL56" s="202">
        <v>0</v>
      </c>
      <c r="AM56" s="154">
        <v>0</v>
      </c>
      <c r="AN56" s="192">
        <v>0</v>
      </c>
      <c r="AO56" s="192">
        <v>0</v>
      </c>
      <c r="AP56" s="202">
        <v>0</v>
      </c>
      <c r="AQ56" s="192">
        <v>0</v>
      </c>
      <c r="AR56" s="192">
        <v>0</v>
      </c>
      <c r="AS56" s="192">
        <v>0</v>
      </c>
      <c r="AT56" s="202">
        <v>0</v>
      </c>
      <c r="AU56" s="203">
        <v>0</v>
      </c>
      <c r="AW56" s="211" t="s">
        <v>97</v>
      </c>
      <c r="AX56" s="134" t="s">
        <v>299</v>
      </c>
      <c r="AY56" s="4">
        <f t="shared" si="21"/>
        <v>0</v>
      </c>
      <c r="AZ56" s="4">
        <f t="shared" si="22"/>
        <v>0</v>
      </c>
      <c r="BA56" s="4">
        <f t="shared" si="23"/>
        <v>0</v>
      </c>
      <c r="BB56" s="4">
        <f t="shared" si="24"/>
        <v>0</v>
      </c>
      <c r="BC56" s="4">
        <f t="shared" si="25"/>
        <v>0</v>
      </c>
      <c r="BD56" s="4">
        <f t="shared" si="26"/>
        <v>0</v>
      </c>
      <c r="BE56" s="4">
        <f t="shared" si="27"/>
        <v>0</v>
      </c>
      <c r="BF56" s="4">
        <f t="shared" si="28"/>
        <v>0</v>
      </c>
      <c r="BG56" s="4">
        <f t="shared" si="29"/>
        <v>0</v>
      </c>
      <c r="BH56" s="274">
        <f t="shared" si="80"/>
        <v>0</v>
      </c>
      <c r="BI56" s="261">
        <f t="shared" si="53"/>
        <v>0</v>
      </c>
    </row>
    <row r="57" spans="1:61" ht="18" customHeight="1" x14ac:dyDescent="0.25">
      <c r="A57" s="211" t="s">
        <v>98</v>
      </c>
      <c r="B57" s="134" t="s">
        <v>366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0</v>
      </c>
      <c r="AB57" s="195">
        <v>0</v>
      </c>
      <c r="AC57" s="195">
        <v>0</v>
      </c>
      <c r="AD57" s="195">
        <v>0</v>
      </c>
      <c r="AE57" s="192">
        <v>0</v>
      </c>
      <c r="AF57" s="192">
        <v>0</v>
      </c>
      <c r="AG57" s="192">
        <v>0</v>
      </c>
      <c r="AH57" s="192">
        <v>0</v>
      </c>
      <c r="AI57" s="192">
        <v>0</v>
      </c>
      <c r="AJ57" s="192">
        <v>0</v>
      </c>
      <c r="AK57" s="192">
        <v>0</v>
      </c>
      <c r="AL57" s="202">
        <v>0</v>
      </c>
      <c r="AM57" s="154">
        <v>0</v>
      </c>
      <c r="AN57" s="192">
        <v>0</v>
      </c>
      <c r="AO57" s="192">
        <v>0</v>
      </c>
      <c r="AP57" s="202">
        <v>0</v>
      </c>
      <c r="AQ57" s="192">
        <v>0</v>
      </c>
      <c r="AR57" s="192">
        <v>0</v>
      </c>
      <c r="AS57" s="192">
        <v>0</v>
      </c>
      <c r="AT57" s="202">
        <v>0</v>
      </c>
      <c r="AU57" s="203">
        <v>0</v>
      </c>
      <c r="AW57" s="211" t="s">
        <v>98</v>
      </c>
      <c r="AX57" s="134" t="s">
        <v>366</v>
      </c>
      <c r="AY57" s="4">
        <f t="shared" si="21"/>
        <v>0</v>
      </c>
      <c r="AZ57" s="4">
        <f t="shared" si="22"/>
        <v>0</v>
      </c>
      <c r="BA57" s="4">
        <f t="shared" si="23"/>
        <v>0</v>
      </c>
      <c r="BB57" s="4">
        <f t="shared" si="24"/>
        <v>0</v>
      </c>
      <c r="BC57" s="4">
        <f t="shared" si="25"/>
        <v>0</v>
      </c>
      <c r="BD57" s="4">
        <f t="shared" si="26"/>
        <v>0</v>
      </c>
      <c r="BE57" s="4">
        <f t="shared" si="27"/>
        <v>0</v>
      </c>
      <c r="BF57" s="4">
        <f t="shared" si="28"/>
        <v>0</v>
      </c>
      <c r="BG57" s="4">
        <f t="shared" si="29"/>
        <v>0</v>
      </c>
      <c r="BH57" s="274">
        <f t="shared" si="80"/>
        <v>0</v>
      </c>
      <c r="BI57" s="261">
        <f t="shared" si="53"/>
        <v>0</v>
      </c>
    </row>
    <row r="58" spans="1:61" ht="18" customHeight="1" x14ac:dyDescent="0.25">
      <c r="A58" s="211" t="s">
        <v>99</v>
      </c>
      <c r="B58" s="134" t="s">
        <v>367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5">
        <v>0</v>
      </c>
      <c r="R58" s="195">
        <v>0</v>
      </c>
      <c r="S58" s="195">
        <v>0</v>
      </c>
      <c r="T58" s="195">
        <v>0</v>
      </c>
      <c r="U58" s="195">
        <v>0</v>
      </c>
      <c r="V58" s="195">
        <v>0</v>
      </c>
      <c r="W58" s="195">
        <v>0</v>
      </c>
      <c r="X58" s="195">
        <v>0</v>
      </c>
      <c r="Y58" s="195">
        <v>0</v>
      </c>
      <c r="Z58" s="195">
        <v>0</v>
      </c>
      <c r="AA58" s="195">
        <v>0</v>
      </c>
      <c r="AB58" s="195">
        <v>0</v>
      </c>
      <c r="AC58" s="195">
        <v>0</v>
      </c>
      <c r="AD58" s="195">
        <v>0</v>
      </c>
      <c r="AE58" s="192">
        <v>0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192">
        <v>0</v>
      </c>
      <c r="AL58" s="202">
        <v>0</v>
      </c>
      <c r="AM58" s="154">
        <v>0</v>
      </c>
      <c r="AN58" s="192">
        <v>0</v>
      </c>
      <c r="AO58" s="192">
        <v>0</v>
      </c>
      <c r="AP58" s="202">
        <v>0</v>
      </c>
      <c r="AQ58" s="192">
        <v>0</v>
      </c>
      <c r="AR58" s="192">
        <v>0</v>
      </c>
      <c r="AS58" s="192">
        <v>0</v>
      </c>
      <c r="AT58" s="202">
        <v>0</v>
      </c>
      <c r="AU58" s="203">
        <v>0</v>
      </c>
      <c r="AW58" s="211" t="s">
        <v>99</v>
      </c>
      <c r="AX58" s="134" t="s">
        <v>367</v>
      </c>
      <c r="AY58" s="4">
        <f t="shared" si="21"/>
        <v>0</v>
      </c>
      <c r="AZ58" s="4">
        <f t="shared" si="22"/>
        <v>0</v>
      </c>
      <c r="BA58" s="4">
        <f t="shared" si="23"/>
        <v>0</v>
      </c>
      <c r="BB58" s="4">
        <f t="shared" si="24"/>
        <v>0</v>
      </c>
      <c r="BC58" s="4">
        <f t="shared" si="25"/>
        <v>0</v>
      </c>
      <c r="BD58" s="4">
        <f t="shared" si="26"/>
        <v>0</v>
      </c>
      <c r="BE58" s="4">
        <f t="shared" si="27"/>
        <v>0</v>
      </c>
      <c r="BF58" s="4">
        <f t="shared" si="28"/>
        <v>0</v>
      </c>
      <c r="BG58" s="4">
        <f t="shared" si="29"/>
        <v>0</v>
      </c>
      <c r="BH58" s="274">
        <f t="shared" si="80"/>
        <v>0</v>
      </c>
      <c r="BI58" s="261">
        <f t="shared" si="53"/>
        <v>0</v>
      </c>
    </row>
    <row r="59" spans="1:61" ht="18" customHeight="1" x14ac:dyDescent="0.25">
      <c r="A59" s="211" t="s">
        <v>100</v>
      </c>
      <c r="B59" s="134" t="s">
        <v>368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195">
        <v>0</v>
      </c>
      <c r="J59" s="195"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v>0</v>
      </c>
      <c r="U59" s="195">
        <v>0</v>
      </c>
      <c r="V59" s="195">
        <v>0</v>
      </c>
      <c r="W59" s="195">
        <v>0</v>
      </c>
      <c r="X59" s="195">
        <v>0</v>
      </c>
      <c r="Y59" s="195">
        <v>0</v>
      </c>
      <c r="Z59" s="195">
        <v>0</v>
      </c>
      <c r="AA59" s="195">
        <v>0</v>
      </c>
      <c r="AB59" s="195">
        <v>0</v>
      </c>
      <c r="AC59" s="195">
        <v>0</v>
      </c>
      <c r="AD59" s="195">
        <v>0</v>
      </c>
      <c r="AE59" s="192">
        <v>0</v>
      </c>
      <c r="AF59" s="192">
        <v>0</v>
      </c>
      <c r="AG59" s="192">
        <v>0</v>
      </c>
      <c r="AH59" s="192">
        <v>0</v>
      </c>
      <c r="AI59" s="192">
        <v>0</v>
      </c>
      <c r="AJ59" s="192">
        <v>0</v>
      </c>
      <c r="AK59" s="192">
        <v>0</v>
      </c>
      <c r="AL59" s="202">
        <v>0</v>
      </c>
      <c r="AM59" s="154">
        <v>0</v>
      </c>
      <c r="AN59" s="192">
        <v>0</v>
      </c>
      <c r="AO59" s="192">
        <v>0</v>
      </c>
      <c r="AP59" s="202">
        <v>0</v>
      </c>
      <c r="AQ59" s="192">
        <v>0</v>
      </c>
      <c r="AR59" s="192">
        <v>0</v>
      </c>
      <c r="AS59" s="192">
        <v>0</v>
      </c>
      <c r="AT59" s="202">
        <v>0</v>
      </c>
      <c r="AU59" s="203">
        <v>0</v>
      </c>
      <c r="AW59" s="211" t="s">
        <v>100</v>
      </c>
      <c r="AX59" s="134" t="s">
        <v>368</v>
      </c>
      <c r="AY59" s="4">
        <f t="shared" si="21"/>
        <v>0</v>
      </c>
      <c r="AZ59" s="4">
        <f t="shared" si="22"/>
        <v>0</v>
      </c>
      <c r="BA59" s="4">
        <f t="shared" si="23"/>
        <v>0</v>
      </c>
      <c r="BB59" s="4">
        <f t="shared" si="24"/>
        <v>0</v>
      </c>
      <c r="BC59" s="4">
        <f t="shared" si="25"/>
        <v>0</v>
      </c>
      <c r="BD59" s="4">
        <f t="shared" si="26"/>
        <v>0</v>
      </c>
      <c r="BE59" s="4">
        <f t="shared" si="27"/>
        <v>0</v>
      </c>
      <c r="BF59" s="4">
        <f t="shared" si="28"/>
        <v>0</v>
      </c>
      <c r="BG59" s="4">
        <f t="shared" si="29"/>
        <v>0</v>
      </c>
      <c r="BH59" s="274">
        <f t="shared" si="80"/>
        <v>0</v>
      </c>
      <c r="BI59" s="261">
        <f t="shared" si="53"/>
        <v>0</v>
      </c>
    </row>
    <row r="60" spans="1:61" ht="18" customHeight="1" x14ac:dyDescent="0.25">
      <c r="A60" s="210" t="s">
        <v>101</v>
      </c>
      <c r="B60" s="133" t="s">
        <v>220</v>
      </c>
      <c r="C60" s="194">
        <f>SUM(C61:C68)</f>
        <v>0</v>
      </c>
      <c r="D60" s="194">
        <f t="shared" ref="D60:AA60" si="81">SUM(D61:D68)</f>
        <v>0</v>
      </c>
      <c r="E60" s="194">
        <f t="shared" si="81"/>
        <v>0</v>
      </c>
      <c r="F60" s="194">
        <f t="shared" si="81"/>
        <v>0</v>
      </c>
      <c r="G60" s="194">
        <f t="shared" si="81"/>
        <v>0</v>
      </c>
      <c r="H60" s="194">
        <f t="shared" si="81"/>
        <v>0</v>
      </c>
      <c r="I60" s="194">
        <f t="shared" si="81"/>
        <v>0</v>
      </c>
      <c r="J60" s="194">
        <f t="shared" si="81"/>
        <v>0</v>
      </c>
      <c r="K60" s="194">
        <f t="shared" si="81"/>
        <v>0</v>
      </c>
      <c r="L60" s="194">
        <f t="shared" si="81"/>
        <v>0</v>
      </c>
      <c r="M60" s="194">
        <f t="shared" si="81"/>
        <v>0</v>
      </c>
      <c r="N60" s="194">
        <f t="shared" si="81"/>
        <v>0</v>
      </c>
      <c r="O60" s="194">
        <f t="shared" si="81"/>
        <v>0</v>
      </c>
      <c r="P60" s="194">
        <f t="shared" si="81"/>
        <v>0</v>
      </c>
      <c r="Q60" s="194">
        <f t="shared" si="81"/>
        <v>0</v>
      </c>
      <c r="R60" s="194">
        <f t="shared" si="81"/>
        <v>0</v>
      </c>
      <c r="S60" s="194">
        <f t="shared" si="81"/>
        <v>0</v>
      </c>
      <c r="T60" s="194">
        <f t="shared" si="81"/>
        <v>0</v>
      </c>
      <c r="U60" s="194">
        <f t="shared" si="81"/>
        <v>0</v>
      </c>
      <c r="V60" s="194">
        <f t="shared" si="81"/>
        <v>0</v>
      </c>
      <c r="W60" s="194">
        <f t="shared" si="81"/>
        <v>0</v>
      </c>
      <c r="X60" s="194">
        <f t="shared" si="81"/>
        <v>0</v>
      </c>
      <c r="Y60" s="194">
        <f t="shared" si="81"/>
        <v>0</v>
      </c>
      <c r="Z60" s="194">
        <f t="shared" si="81"/>
        <v>0</v>
      </c>
      <c r="AA60" s="194">
        <f t="shared" si="81"/>
        <v>0</v>
      </c>
      <c r="AB60" s="194">
        <f t="shared" ref="AB60" si="82">SUM(AB61:AB68)</f>
        <v>0</v>
      </c>
      <c r="AC60" s="194">
        <f t="shared" ref="AC60" si="83">SUM(AC61:AC68)</f>
        <v>0</v>
      </c>
      <c r="AD60" s="194">
        <f t="shared" ref="AD60" si="84">SUM(AD61:AD68)</f>
        <v>0</v>
      </c>
      <c r="AE60" s="191">
        <f>SUM(AE61:AE68)</f>
        <v>0</v>
      </c>
      <c r="AF60" s="191">
        <f t="shared" ref="AF60:AH60" si="85">SUM(AF61:AF68)</f>
        <v>0</v>
      </c>
      <c r="AG60" s="191">
        <f t="shared" si="85"/>
        <v>0</v>
      </c>
      <c r="AH60" s="191">
        <f t="shared" si="85"/>
        <v>0</v>
      </c>
      <c r="AI60" s="191">
        <f t="shared" ref="AI60" si="86">SUM(AI61:AI68)</f>
        <v>0</v>
      </c>
      <c r="AJ60" s="191">
        <f t="shared" ref="AJ60" si="87">SUM(AJ61:AJ68)</f>
        <v>0</v>
      </c>
      <c r="AK60" s="191">
        <f t="shared" ref="AK60:AN60" si="88">SUM(AK61:AK68)</f>
        <v>0</v>
      </c>
      <c r="AL60" s="198">
        <f t="shared" si="88"/>
        <v>0</v>
      </c>
      <c r="AM60" s="193">
        <f t="shared" si="88"/>
        <v>0</v>
      </c>
      <c r="AN60" s="191">
        <f t="shared" si="88"/>
        <v>0</v>
      </c>
      <c r="AO60" s="191">
        <f t="shared" ref="AO60:AR60" si="89">SUM(AO61:AO68)</f>
        <v>0</v>
      </c>
      <c r="AP60" s="198">
        <f t="shared" si="89"/>
        <v>0</v>
      </c>
      <c r="AQ60" s="191">
        <f t="shared" si="89"/>
        <v>0</v>
      </c>
      <c r="AR60" s="191">
        <f t="shared" si="89"/>
        <v>0</v>
      </c>
      <c r="AS60" s="191">
        <f t="shared" ref="AS60:AT60" si="90">SUM(AS61:AS68)</f>
        <v>0</v>
      </c>
      <c r="AT60" s="198">
        <f t="shared" si="90"/>
        <v>0</v>
      </c>
      <c r="AU60" s="199">
        <f t="shared" ref="AU60" si="91">SUM(AU61:AU68)</f>
        <v>0</v>
      </c>
      <c r="AW60" s="210" t="s">
        <v>101</v>
      </c>
      <c r="AX60" s="133" t="s">
        <v>220</v>
      </c>
      <c r="AY60" s="235">
        <f t="shared" si="21"/>
        <v>0</v>
      </c>
      <c r="AZ60" s="235">
        <f t="shared" si="22"/>
        <v>0</v>
      </c>
      <c r="BA60" s="235">
        <f t="shared" si="23"/>
        <v>0</v>
      </c>
      <c r="BB60" s="235">
        <f t="shared" si="24"/>
        <v>0</v>
      </c>
      <c r="BC60" s="235">
        <f t="shared" si="25"/>
        <v>0</v>
      </c>
      <c r="BD60" s="235">
        <f t="shared" si="26"/>
        <v>0</v>
      </c>
      <c r="BE60" s="235">
        <f t="shared" si="27"/>
        <v>0</v>
      </c>
      <c r="BF60" s="235">
        <f t="shared" si="28"/>
        <v>0</v>
      </c>
      <c r="BG60" s="235">
        <f t="shared" si="29"/>
        <v>0</v>
      </c>
      <c r="BH60" s="273">
        <f t="shared" si="80"/>
        <v>0</v>
      </c>
      <c r="BI60" s="260">
        <f t="shared" si="53"/>
        <v>0</v>
      </c>
    </row>
    <row r="61" spans="1:61" ht="18" customHeight="1" x14ac:dyDescent="0.25">
      <c r="A61" s="212">
        <v>3221</v>
      </c>
      <c r="B61" s="134" t="s">
        <v>360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195">
        <v>0</v>
      </c>
      <c r="J61" s="195"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5">
        <v>0</v>
      </c>
      <c r="R61" s="195">
        <v>0</v>
      </c>
      <c r="S61" s="195">
        <v>0</v>
      </c>
      <c r="T61" s="195">
        <v>0</v>
      </c>
      <c r="U61" s="195">
        <v>0</v>
      </c>
      <c r="V61" s="195">
        <v>0</v>
      </c>
      <c r="W61" s="195">
        <v>0</v>
      </c>
      <c r="X61" s="195">
        <v>0</v>
      </c>
      <c r="Y61" s="195">
        <v>0</v>
      </c>
      <c r="Z61" s="195">
        <v>0</v>
      </c>
      <c r="AA61" s="195">
        <v>0</v>
      </c>
      <c r="AB61" s="195">
        <v>0</v>
      </c>
      <c r="AC61" s="195">
        <v>0</v>
      </c>
      <c r="AD61" s="195">
        <v>0</v>
      </c>
      <c r="AE61" s="192">
        <v>0</v>
      </c>
      <c r="AF61" s="192">
        <v>0</v>
      </c>
      <c r="AG61" s="192">
        <v>0</v>
      </c>
      <c r="AH61" s="192">
        <v>0</v>
      </c>
      <c r="AI61" s="192">
        <v>0</v>
      </c>
      <c r="AJ61" s="192">
        <v>0</v>
      </c>
      <c r="AK61" s="192">
        <v>0</v>
      </c>
      <c r="AL61" s="202">
        <v>0</v>
      </c>
      <c r="AM61" s="154">
        <v>0</v>
      </c>
      <c r="AN61" s="192">
        <v>0</v>
      </c>
      <c r="AO61" s="192">
        <v>0</v>
      </c>
      <c r="AP61" s="202">
        <v>0</v>
      </c>
      <c r="AQ61" s="192">
        <v>0</v>
      </c>
      <c r="AR61" s="192">
        <v>0</v>
      </c>
      <c r="AS61" s="192">
        <v>0</v>
      </c>
      <c r="AT61" s="202">
        <v>0</v>
      </c>
      <c r="AU61" s="203">
        <v>0</v>
      </c>
      <c r="AW61" s="212">
        <v>3221</v>
      </c>
      <c r="AX61" s="134" t="s">
        <v>360</v>
      </c>
      <c r="AY61" s="4">
        <f t="shared" si="21"/>
        <v>0</v>
      </c>
      <c r="AZ61" s="4">
        <f t="shared" si="22"/>
        <v>0</v>
      </c>
      <c r="BA61" s="4">
        <f t="shared" si="23"/>
        <v>0</v>
      </c>
      <c r="BB61" s="4">
        <f t="shared" si="24"/>
        <v>0</v>
      </c>
      <c r="BC61" s="4">
        <f t="shared" si="25"/>
        <v>0</v>
      </c>
      <c r="BD61" s="4">
        <f t="shared" si="26"/>
        <v>0</v>
      </c>
      <c r="BE61" s="4">
        <f t="shared" si="27"/>
        <v>0</v>
      </c>
      <c r="BF61" s="4">
        <f t="shared" si="28"/>
        <v>0</v>
      </c>
      <c r="BG61" s="4">
        <f t="shared" si="29"/>
        <v>0</v>
      </c>
      <c r="BH61" s="274">
        <f t="shared" si="80"/>
        <v>0</v>
      </c>
      <c r="BI61" s="261">
        <f t="shared" si="53"/>
        <v>0</v>
      </c>
    </row>
    <row r="62" spans="1:61" ht="18" customHeight="1" x14ac:dyDescent="0.25">
      <c r="A62" s="211" t="s">
        <v>102</v>
      </c>
      <c r="B62" s="134" t="s">
        <v>365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195">
        <v>0</v>
      </c>
      <c r="J62" s="195"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v>0</v>
      </c>
      <c r="U62" s="195">
        <v>0</v>
      </c>
      <c r="V62" s="195">
        <v>0</v>
      </c>
      <c r="W62" s="195">
        <v>0</v>
      </c>
      <c r="X62" s="195">
        <v>0</v>
      </c>
      <c r="Y62" s="195">
        <v>0</v>
      </c>
      <c r="Z62" s="195">
        <v>0</v>
      </c>
      <c r="AA62" s="195">
        <v>0</v>
      </c>
      <c r="AB62" s="195">
        <v>0</v>
      </c>
      <c r="AC62" s="195">
        <v>0</v>
      </c>
      <c r="AD62" s="195">
        <v>0</v>
      </c>
      <c r="AE62" s="192">
        <v>0</v>
      </c>
      <c r="AF62" s="192">
        <v>0</v>
      </c>
      <c r="AG62" s="192">
        <v>0</v>
      </c>
      <c r="AH62" s="192">
        <v>0</v>
      </c>
      <c r="AI62" s="192">
        <v>0</v>
      </c>
      <c r="AJ62" s="192">
        <v>0</v>
      </c>
      <c r="AK62" s="192">
        <v>0</v>
      </c>
      <c r="AL62" s="202">
        <v>0</v>
      </c>
      <c r="AM62" s="154">
        <v>0</v>
      </c>
      <c r="AN62" s="192">
        <v>0</v>
      </c>
      <c r="AO62" s="192">
        <v>0</v>
      </c>
      <c r="AP62" s="202">
        <v>0</v>
      </c>
      <c r="AQ62" s="192">
        <v>0</v>
      </c>
      <c r="AR62" s="192">
        <v>0</v>
      </c>
      <c r="AS62" s="192">
        <v>0</v>
      </c>
      <c r="AT62" s="202">
        <v>0</v>
      </c>
      <c r="AU62" s="203">
        <v>0</v>
      </c>
      <c r="AW62" s="211" t="s">
        <v>102</v>
      </c>
      <c r="AX62" s="134" t="s">
        <v>365</v>
      </c>
      <c r="AY62" s="4">
        <f t="shared" si="21"/>
        <v>0</v>
      </c>
      <c r="AZ62" s="4">
        <f t="shared" si="22"/>
        <v>0</v>
      </c>
      <c r="BA62" s="4">
        <f t="shared" si="23"/>
        <v>0</v>
      </c>
      <c r="BB62" s="4">
        <f t="shared" si="24"/>
        <v>0</v>
      </c>
      <c r="BC62" s="4">
        <f t="shared" si="25"/>
        <v>0</v>
      </c>
      <c r="BD62" s="4">
        <f t="shared" si="26"/>
        <v>0</v>
      </c>
      <c r="BE62" s="4">
        <f t="shared" si="27"/>
        <v>0</v>
      </c>
      <c r="BF62" s="4">
        <f t="shared" si="28"/>
        <v>0</v>
      </c>
      <c r="BG62" s="4">
        <f t="shared" si="29"/>
        <v>0</v>
      </c>
      <c r="BH62" s="274">
        <f t="shared" si="80"/>
        <v>0</v>
      </c>
      <c r="BI62" s="261">
        <f t="shared" si="53"/>
        <v>0</v>
      </c>
    </row>
    <row r="63" spans="1:61" ht="18" customHeight="1" x14ac:dyDescent="0.25">
      <c r="A63" s="211" t="s">
        <v>103</v>
      </c>
      <c r="B63" s="134" t="s">
        <v>369</v>
      </c>
      <c r="C63" s="195">
        <v>0</v>
      </c>
      <c r="D63" s="195">
        <v>0</v>
      </c>
      <c r="E63" s="195">
        <v>0</v>
      </c>
      <c r="F63" s="195">
        <v>0</v>
      </c>
      <c r="G63" s="195">
        <v>0</v>
      </c>
      <c r="H63" s="195">
        <v>0</v>
      </c>
      <c r="I63" s="195">
        <v>0</v>
      </c>
      <c r="J63" s="195">
        <v>0</v>
      </c>
      <c r="K63" s="195">
        <v>0</v>
      </c>
      <c r="L63" s="195">
        <v>0</v>
      </c>
      <c r="M63" s="195">
        <v>0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5">
        <v>0</v>
      </c>
      <c r="V63" s="195">
        <v>0</v>
      </c>
      <c r="W63" s="195">
        <v>0</v>
      </c>
      <c r="X63" s="195">
        <v>0</v>
      </c>
      <c r="Y63" s="195">
        <v>0</v>
      </c>
      <c r="Z63" s="195">
        <v>0</v>
      </c>
      <c r="AA63" s="195">
        <v>0</v>
      </c>
      <c r="AB63" s="195">
        <v>0</v>
      </c>
      <c r="AC63" s="195">
        <v>0</v>
      </c>
      <c r="AD63" s="195">
        <v>0</v>
      </c>
      <c r="AE63" s="192">
        <v>0</v>
      </c>
      <c r="AF63" s="192">
        <v>0</v>
      </c>
      <c r="AG63" s="192">
        <v>0</v>
      </c>
      <c r="AH63" s="192">
        <v>0</v>
      </c>
      <c r="AI63" s="192">
        <v>0</v>
      </c>
      <c r="AJ63" s="192">
        <v>0</v>
      </c>
      <c r="AK63" s="192">
        <v>0</v>
      </c>
      <c r="AL63" s="202">
        <v>0</v>
      </c>
      <c r="AM63" s="154">
        <v>0</v>
      </c>
      <c r="AN63" s="192">
        <v>0</v>
      </c>
      <c r="AO63" s="192">
        <v>0</v>
      </c>
      <c r="AP63" s="202">
        <v>0</v>
      </c>
      <c r="AQ63" s="192">
        <v>0</v>
      </c>
      <c r="AR63" s="192">
        <v>0</v>
      </c>
      <c r="AS63" s="192">
        <v>0</v>
      </c>
      <c r="AT63" s="202">
        <v>0</v>
      </c>
      <c r="AU63" s="203">
        <v>0</v>
      </c>
      <c r="AW63" s="211" t="s">
        <v>103</v>
      </c>
      <c r="AX63" s="134" t="s">
        <v>369</v>
      </c>
      <c r="AY63" s="4">
        <f t="shared" si="21"/>
        <v>0</v>
      </c>
      <c r="AZ63" s="4">
        <f t="shared" si="22"/>
        <v>0</v>
      </c>
      <c r="BA63" s="4">
        <f t="shared" si="23"/>
        <v>0</v>
      </c>
      <c r="BB63" s="4">
        <f t="shared" si="24"/>
        <v>0</v>
      </c>
      <c r="BC63" s="4">
        <f t="shared" si="25"/>
        <v>0</v>
      </c>
      <c r="BD63" s="4">
        <f t="shared" si="26"/>
        <v>0</v>
      </c>
      <c r="BE63" s="4">
        <f t="shared" si="27"/>
        <v>0</v>
      </c>
      <c r="BF63" s="4">
        <f t="shared" si="28"/>
        <v>0</v>
      </c>
      <c r="BG63" s="4">
        <f t="shared" si="29"/>
        <v>0</v>
      </c>
      <c r="BH63" s="274">
        <f t="shared" si="80"/>
        <v>0</v>
      </c>
      <c r="BI63" s="261">
        <f t="shared" si="53"/>
        <v>0</v>
      </c>
    </row>
    <row r="64" spans="1:61" ht="18" customHeight="1" x14ac:dyDescent="0.25">
      <c r="A64" s="211" t="s">
        <v>104</v>
      </c>
      <c r="B64" s="134" t="s">
        <v>298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  <c r="H64" s="195">
        <v>0</v>
      </c>
      <c r="I64" s="195">
        <v>0</v>
      </c>
      <c r="J64" s="195">
        <v>0</v>
      </c>
      <c r="K64" s="195">
        <v>0</v>
      </c>
      <c r="L64" s="195">
        <v>0</v>
      </c>
      <c r="M64" s="195">
        <v>0</v>
      </c>
      <c r="N64" s="195">
        <v>0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v>0</v>
      </c>
      <c r="U64" s="195">
        <v>0</v>
      </c>
      <c r="V64" s="195">
        <v>0</v>
      </c>
      <c r="W64" s="195">
        <v>0</v>
      </c>
      <c r="X64" s="195">
        <v>0</v>
      </c>
      <c r="Y64" s="195">
        <v>0</v>
      </c>
      <c r="Z64" s="195">
        <v>0</v>
      </c>
      <c r="AA64" s="195">
        <v>0</v>
      </c>
      <c r="AB64" s="195">
        <v>0</v>
      </c>
      <c r="AC64" s="195">
        <v>0</v>
      </c>
      <c r="AD64" s="195">
        <v>0</v>
      </c>
      <c r="AE64" s="192">
        <v>0</v>
      </c>
      <c r="AF64" s="192">
        <v>0</v>
      </c>
      <c r="AG64" s="192">
        <v>0</v>
      </c>
      <c r="AH64" s="192">
        <v>0</v>
      </c>
      <c r="AI64" s="192">
        <v>0</v>
      </c>
      <c r="AJ64" s="192">
        <v>0</v>
      </c>
      <c r="AK64" s="192">
        <v>0</v>
      </c>
      <c r="AL64" s="202">
        <v>0</v>
      </c>
      <c r="AM64" s="154">
        <v>0</v>
      </c>
      <c r="AN64" s="192">
        <v>0</v>
      </c>
      <c r="AO64" s="192">
        <v>0</v>
      </c>
      <c r="AP64" s="202">
        <v>0</v>
      </c>
      <c r="AQ64" s="192">
        <v>0</v>
      </c>
      <c r="AR64" s="192">
        <v>0</v>
      </c>
      <c r="AS64" s="192">
        <v>0</v>
      </c>
      <c r="AT64" s="202">
        <v>0</v>
      </c>
      <c r="AU64" s="203">
        <v>0</v>
      </c>
      <c r="AW64" s="211" t="s">
        <v>104</v>
      </c>
      <c r="AX64" s="134" t="s">
        <v>298</v>
      </c>
      <c r="AY64" s="4">
        <f t="shared" si="21"/>
        <v>0</v>
      </c>
      <c r="AZ64" s="4">
        <f t="shared" si="22"/>
        <v>0</v>
      </c>
      <c r="BA64" s="4">
        <f t="shared" si="23"/>
        <v>0</v>
      </c>
      <c r="BB64" s="4">
        <f t="shared" si="24"/>
        <v>0</v>
      </c>
      <c r="BC64" s="4">
        <f t="shared" si="25"/>
        <v>0</v>
      </c>
      <c r="BD64" s="4">
        <f t="shared" si="26"/>
        <v>0</v>
      </c>
      <c r="BE64" s="4">
        <f t="shared" si="27"/>
        <v>0</v>
      </c>
      <c r="BF64" s="4">
        <f t="shared" si="28"/>
        <v>0</v>
      </c>
      <c r="BG64" s="4">
        <f t="shared" si="29"/>
        <v>0</v>
      </c>
      <c r="BH64" s="274">
        <f t="shared" si="80"/>
        <v>0</v>
      </c>
      <c r="BI64" s="261">
        <f t="shared" si="53"/>
        <v>0</v>
      </c>
    </row>
    <row r="65" spans="1:61" ht="18" customHeight="1" x14ac:dyDescent="0.25">
      <c r="A65" s="211" t="s">
        <v>105</v>
      </c>
      <c r="B65" s="134" t="s">
        <v>299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95">
        <v>0</v>
      </c>
      <c r="Q65" s="195">
        <v>0</v>
      </c>
      <c r="R65" s="195">
        <v>0</v>
      </c>
      <c r="S65" s="195">
        <v>0</v>
      </c>
      <c r="T65" s="195">
        <v>0</v>
      </c>
      <c r="U65" s="195">
        <v>0</v>
      </c>
      <c r="V65" s="195">
        <v>0</v>
      </c>
      <c r="W65" s="195">
        <v>0</v>
      </c>
      <c r="X65" s="195">
        <v>0</v>
      </c>
      <c r="Y65" s="195">
        <v>0</v>
      </c>
      <c r="Z65" s="195">
        <v>0</v>
      </c>
      <c r="AA65" s="195">
        <v>0</v>
      </c>
      <c r="AB65" s="195">
        <v>0</v>
      </c>
      <c r="AC65" s="195">
        <v>0</v>
      </c>
      <c r="AD65" s="195">
        <v>0</v>
      </c>
      <c r="AE65" s="192">
        <v>0</v>
      </c>
      <c r="AF65" s="192">
        <v>0</v>
      </c>
      <c r="AG65" s="192">
        <v>0</v>
      </c>
      <c r="AH65" s="192">
        <v>0</v>
      </c>
      <c r="AI65" s="192">
        <v>0</v>
      </c>
      <c r="AJ65" s="192">
        <v>0</v>
      </c>
      <c r="AK65" s="192">
        <v>0</v>
      </c>
      <c r="AL65" s="202">
        <v>0</v>
      </c>
      <c r="AM65" s="154">
        <v>0</v>
      </c>
      <c r="AN65" s="192">
        <v>0</v>
      </c>
      <c r="AO65" s="192">
        <v>0</v>
      </c>
      <c r="AP65" s="202">
        <v>0</v>
      </c>
      <c r="AQ65" s="192">
        <v>0</v>
      </c>
      <c r="AR65" s="192">
        <v>0</v>
      </c>
      <c r="AS65" s="192">
        <v>0</v>
      </c>
      <c r="AT65" s="202">
        <v>0</v>
      </c>
      <c r="AU65" s="203">
        <v>0</v>
      </c>
      <c r="AW65" s="211" t="s">
        <v>105</v>
      </c>
      <c r="AX65" s="134" t="s">
        <v>299</v>
      </c>
      <c r="AY65" s="4">
        <f t="shared" si="21"/>
        <v>0</v>
      </c>
      <c r="AZ65" s="4">
        <f t="shared" si="22"/>
        <v>0</v>
      </c>
      <c r="BA65" s="4">
        <f t="shared" si="23"/>
        <v>0</v>
      </c>
      <c r="BB65" s="4">
        <f t="shared" si="24"/>
        <v>0</v>
      </c>
      <c r="BC65" s="4">
        <f t="shared" si="25"/>
        <v>0</v>
      </c>
      <c r="BD65" s="4">
        <f t="shared" si="26"/>
        <v>0</v>
      </c>
      <c r="BE65" s="4">
        <f t="shared" si="27"/>
        <v>0</v>
      </c>
      <c r="BF65" s="4">
        <f t="shared" si="28"/>
        <v>0</v>
      </c>
      <c r="BG65" s="4">
        <f t="shared" si="29"/>
        <v>0</v>
      </c>
      <c r="BH65" s="274">
        <f t="shared" si="80"/>
        <v>0</v>
      </c>
      <c r="BI65" s="261">
        <f t="shared" si="53"/>
        <v>0</v>
      </c>
    </row>
    <row r="66" spans="1:61" ht="18" customHeight="1" x14ac:dyDescent="0.25">
      <c r="A66" s="211" t="s">
        <v>106</v>
      </c>
      <c r="B66" s="134" t="s">
        <v>370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0</v>
      </c>
      <c r="O66" s="195">
        <v>0</v>
      </c>
      <c r="P66" s="195">
        <v>0</v>
      </c>
      <c r="Q66" s="195">
        <v>0</v>
      </c>
      <c r="R66" s="195">
        <v>0</v>
      </c>
      <c r="S66" s="195">
        <v>0</v>
      </c>
      <c r="T66" s="195">
        <v>0</v>
      </c>
      <c r="U66" s="195">
        <v>0</v>
      </c>
      <c r="V66" s="195">
        <v>0</v>
      </c>
      <c r="W66" s="195">
        <v>0</v>
      </c>
      <c r="X66" s="195">
        <v>0</v>
      </c>
      <c r="Y66" s="195">
        <v>0</v>
      </c>
      <c r="Z66" s="195">
        <v>0</v>
      </c>
      <c r="AA66" s="195">
        <v>0</v>
      </c>
      <c r="AB66" s="195">
        <v>0</v>
      </c>
      <c r="AC66" s="195">
        <v>0</v>
      </c>
      <c r="AD66" s="195">
        <v>0</v>
      </c>
      <c r="AE66" s="192">
        <v>0</v>
      </c>
      <c r="AF66" s="192">
        <v>0</v>
      </c>
      <c r="AG66" s="192">
        <v>0</v>
      </c>
      <c r="AH66" s="192">
        <v>0</v>
      </c>
      <c r="AI66" s="192">
        <v>0</v>
      </c>
      <c r="AJ66" s="192">
        <v>0</v>
      </c>
      <c r="AK66" s="192">
        <v>0</v>
      </c>
      <c r="AL66" s="202">
        <v>0</v>
      </c>
      <c r="AM66" s="154">
        <v>0</v>
      </c>
      <c r="AN66" s="192">
        <v>0</v>
      </c>
      <c r="AO66" s="192">
        <v>0</v>
      </c>
      <c r="AP66" s="202">
        <v>0</v>
      </c>
      <c r="AQ66" s="192">
        <v>0</v>
      </c>
      <c r="AR66" s="192">
        <v>0</v>
      </c>
      <c r="AS66" s="192">
        <v>0</v>
      </c>
      <c r="AT66" s="202">
        <v>0</v>
      </c>
      <c r="AU66" s="203">
        <v>0</v>
      </c>
      <c r="AW66" s="211" t="s">
        <v>106</v>
      </c>
      <c r="AX66" s="134" t="s">
        <v>370</v>
      </c>
      <c r="AY66" s="4">
        <f t="shared" si="21"/>
        <v>0</v>
      </c>
      <c r="AZ66" s="4">
        <f t="shared" si="22"/>
        <v>0</v>
      </c>
      <c r="BA66" s="4">
        <f t="shared" si="23"/>
        <v>0</v>
      </c>
      <c r="BB66" s="4">
        <f t="shared" si="24"/>
        <v>0</v>
      </c>
      <c r="BC66" s="4">
        <f t="shared" si="25"/>
        <v>0</v>
      </c>
      <c r="BD66" s="4">
        <f t="shared" si="26"/>
        <v>0</v>
      </c>
      <c r="BE66" s="4">
        <f t="shared" si="27"/>
        <v>0</v>
      </c>
      <c r="BF66" s="4">
        <f t="shared" si="28"/>
        <v>0</v>
      </c>
      <c r="BG66" s="4">
        <f t="shared" si="29"/>
        <v>0</v>
      </c>
      <c r="BH66" s="274">
        <f t="shared" si="80"/>
        <v>0</v>
      </c>
      <c r="BI66" s="261">
        <f t="shared" si="53"/>
        <v>0</v>
      </c>
    </row>
    <row r="67" spans="1:61" ht="18" customHeight="1" x14ac:dyDescent="0.25">
      <c r="A67" s="211" t="s">
        <v>107</v>
      </c>
      <c r="B67" s="134" t="s">
        <v>371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5">
        <v>0</v>
      </c>
      <c r="Q67" s="195">
        <v>0</v>
      </c>
      <c r="R67" s="195">
        <v>0</v>
      </c>
      <c r="S67" s="195">
        <v>0</v>
      </c>
      <c r="T67" s="195">
        <v>0</v>
      </c>
      <c r="U67" s="195">
        <v>0</v>
      </c>
      <c r="V67" s="195">
        <v>0</v>
      </c>
      <c r="W67" s="195">
        <v>0</v>
      </c>
      <c r="X67" s="195">
        <v>0</v>
      </c>
      <c r="Y67" s="195">
        <v>0</v>
      </c>
      <c r="Z67" s="195">
        <v>0</v>
      </c>
      <c r="AA67" s="195">
        <v>0</v>
      </c>
      <c r="AB67" s="195">
        <v>0</v>
      </c>
      <c r="AC67" s="195">
        <v>0</v>
      </c>
      <c r="AD67" s="195">
        <v>0</v>
      </c>
      <c r="AE67" s="192">
        <v>0</v>
      </c>
      <c r="AF67" s="192">
        <v>0</v>
      </c>
      <c r="AG67" s="192">
        <v>0</v>
      </c>
      <c r="AH67" s="192">
        <v>0</v>
      </c>
      <c r="AI67" s="192">
        <v>0</v>
      </c>
      <c r="AJ67" s="192">
        <v>0</v>
      </c>
      <c r="AK67" s="192">
        <v>0</v>
      </c>
      <c r="AL67" s="202">
        <v>0</v>
      </c>
      <c r="AM67" s="154">
        <v>0</v>
      </c>
      <c r="AN67" s="192">
        <v>0</v>
      </c>
      <c r="AO67" s="192">
        <v>0</v>
      </c>
      <c r="AP67" s="202">
        <v>0</v>
      </c>
      <c r="AQ67" s="192">
        <v>0</v>
      </c>
      <c r="AR67" s="192">
        <v>0</v>
      </c>
      <c r="AS67" s="192">
        <v>0</v>
      </c>
      <c r="AT67" s="202">
        <v>0</v>
      </c>
      <c r="AU67" s="203">
        <v>0</v>
      </c>
      <c r="AW67" s="211" t="s">
        <v>107</v>
      </c>
      <c r="AX67" s="134" t="s">
        <v>371</v>
      </c>
      <c r="AY67" s="4">
        <f t="shared" si="21"/>
        <v>0</v>
      </c>
      <c r="AZ67" s="4">
        <f t="shared" si="22"/>
        <v>0</v>
      </c>
      <c r="BA67" s="4">
        <f t="shared" si="23"/>
        <v>0</v>
      </c>
      <c r="BB67" s="4">
        <f t="shared" si="24"/>
        <v>0</v>
      </c>
      <c r="BC67" s="4">
        <f t="shared" si="25"/>
        <v>0</v>
      </c>
      <c r="BD67" s="4">
        <f t="shared" si="26"/>
        <v>0</v>
      </c>
      <c r="BE67" s="4">
        <f t="shared" si="27"/>
        <v>0</v>
      </c>
      <c r="BF67" s="4">
        <f t="shared" si="28"/>
        <v>0</v>
      </c>
      <c r="BG67" s="4">
        <f t="shared" si="29"/>
        <v>0</v>
      </c>
      <c r="BH67" s="274">
        <f t="shared" si="80"/>
        <v>0</v>
      </c>
      <c r="BI67" s="261">
        <f t="shared" si="53"/>
        <v>0</v>
      </c>
    </row>
    <row r="68" spans="1:61" ht="18" customHeight="1" x14ac:dyDescent="0.25">
      <c r="A68" s="211" t="s">
        <v>108</v>
      </c>
      <c r="B68" s="134" t="s">
        <v>368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5">
        <v>0</v>
      </c>
      <c r="I68" s="195">
        <v>0</v>
      </c>
      <c r="J68" s="195"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5">
        <v>0</v>
      </c>
      <c r="Q68" s="195">
        <v>0</v>
      </c>
      <c r="R68" s="195">
        <v>0</v>
      </c>
      <c r="S68" s="195">
        <v>0</v>
      </c>
      <c r="T68" s="195">
        <v>0</v>
      </c>
      <c r="U68" s="195">
        <v>0</v>
      </c>
      <c r="V68" s="195">
        <v>0</v>
      </c>
      <c r="W68" s="195">
        <v>0</v>
      </c>
      <c r="X68" s="195">
        <v>0</v>
      </c>
      <c r="Y68" s="195">
        <v>0</v>
      </c>
      <c r="Z68" s="195">
        <v>0</v>
      </c>
      <c r="AA68" s="195">
        <v>0</v>
      </c>
      <c r="AB68" s="195">
        <v>0</v>
      </c>
      <c r="AC68" s="195">
        <v>0</v>
      </c>
      <c r="AD68" s="195">
        <v>0</v>
      </c>
      <c r="AE68" s="192">
        <v>0</v>
      </c>
      <c r="AF68" s="192">
        <v>0</v>
      </c>
      <c r="AG68" s="192">
        <v>0</v>
      </c>
      <c r="AH68" s="192">
        <v>0</v>
      </c>
      <c r="AI68" s="192">
        <v>0</v>
      </c>
      <c r="AJ68" s="192">
        <v>0</v>
      </c>
      <c r="AK68" s="192">
        <v>0</v>
      </c>
      <c r="AL68" s="202">
        <v>0</v>
      </c>
      <c r="AM68" s="154">
        <v>0</v>
      </c>
      <c r="AN68" s="192">
        <v>0</v>
      </c>
      <c r="AO68" s="192">
        <v>0</v>
      </c>
      <c r="AP68" s="202">
        <v>0</v>
      </c>
      <c r="AQ68" s="192">
        <v>0</v>
      </c>
      <c r="AR68" s="192">
        <v>0</v>
      </c>
      <c r="AS68" s="192">
        <v>0</v>
      </c>
      <c r="AT68" s="202">
        <v>0</v>
      </c>
      <c r="AU68" s="203">
        <v>0</v>
      </c>
      <c r="AW68" s="211" t="s">
        <v>108</v>
      </c>
      <c r="AX68" s="134" t="s">
        <v>368</v>
      </c>
      <c r="AY68" s="4">
        <f t="shared" si="21"/>
        <v>0</v>
      </c>
      <c r="AZ68" s="4">
        <f t="shared" si="22"/>
        <v>0</v>
      </c>
      <c r="BA68" s="4">
        <f t="shared" si="23"/>
        <v>0</v>
      </c>
      <c r="BB68" s="4">
        <f t="shared" si="24"/>
        <v>0</v>
      </c>
      <c r="BC68" s="4">
        <f t="shared" si="25"/>
        <v>0</v>
      </c>
      <c r="BD68" s="4">
        <f t="shared" si="26"/>
        <v>0</v>
      </c>
      <c r="BE68" s="4">
        <f t="shared" si="27"/>
        <v>0</v>
      </c>
      <c r="BF68" s="4">
        <f t="shared" si="28"/>
        <v>0</v>
      </c>
      <c r="BG68" s="4">
        <f t="shared" si="29"/>
        <v>0</v>
      </c>
      <c r="BH68" s="274">
        <f t="shared" si="80"/>
        <v>0</v>
      </c>
      <c r="BI68" s="261">
        <f t="shared" si="53"/>
        <v>0</v>
      </c>
    </row>
    <row r="69" spans="1:61" ht="18" customHeight="1" x14ac:dyDescent="0.25">
      <c r="A69" s="204" t="s">
        <v>109</v>
      </c>
      <c r="B69" s="130" t="s">
        <v>300</v>
      </c>
      <c r="C69" s="193">
        <f>SUM(C70:C77)</f>
        <v>401428.56194792665</v>
      </c>
      <c r="D69" s="193">
        <f t="shared" ref="D69:U69" si="92">SUM(D70:D77)</f>
        <v>216333.73095531095</v>
      </c>
      <c r="E69" s="193">
        <f t="shared" si="92"/>
        <v>151792.57420220826</v>
      </c>
      <c r="F69" s="193">
        <f t="shared" si="92"/>
        <v>287969.31784149841</v>
      </c>
      <c r="G69" s="193">
        <f t="shared" si="92"/>
        <v>874048.45977620559</v>
      </c>
      <c r="H69" s="193">
        <f t="shared" si="92"/>
        <v>-152891.12959378099</v>
      </c>
      <c r="I69" s="193">
        <f t="shared" si="92"/>
        <v>313177.78398533416</v>
      </c>
      <c r="J69" s="193">
        <f t="shared" si="92"/>
        <v>401931.14591621049</v>
      </c>
      <c r="K69" s="193">
        <f t="shared" si="92"/>
        <v>14579.193150308973</v>
      </c>
      <c r="L69" s="193">
        <f t="shared" si="92"/>
        <v>186645.20804164294</v>
      </c>
      <c r="M69" s="193">
        <f t="shared" si="92"/>
        <v>115608.54903755995</v>
      </c>
      <c r="N69" s="193">
        <f t="shared" si="92"/>
        <v>17681.60593000002</v>
      </c>
      <c r="O69" s="193">
        <f t="shared" si="92"/>
        <v>37005.554000000004</v>
      </c>
      <c r="P69" s="193">
        <f t="shared" si="92"/>
        <v>78679.693247599993</v>
      </c>
      <c r="Q69" s="193">
        <f t="shared" si="92"/>
        <v>304965.38656919997</v>
      </c>
      <c r="R69" s="193">
        <f t="shared" si="92"/>
        <v>391481.53951999999</v>
      </c>
      <c r="S69" s="193">
        <f t="shared" si="92"/>
        <v>157399.15704000002</v>
      </c>
      <c r="T69" s="193">
        <f t="shared" si="92"/>
        <v>227379.80312000006</v>
      </c>
      <c r="U69" s="193">
        <f t="shared" si="92"/>
        <v>-226141.01472000004</v>
      </c>
      <c r="V69" s="193">
        <f t="shared" ref="V69" si="93">SUM(V70:V77)</f>
        <v>49049.204159999965</v>
      </c>
      <c r="W69" s="193">
        <f t="shared" ref="W69" si="94">SUM(W70:W77)</f>
        <v>614050.98591999989</v>
      </c>
      <c r="X69" s="193">
        <f t="shared" ref="X69" si="95">SUM(X70:X77)</f>
        <v>412048.62615999993</v>
      </c>
      <c r="Y69" s="193">
        <f t="shared" ref="Y69" si="96">SUM(Y70:Y77)</f>
        <v>93891.03408000007</v>
      </c>
      <c r="Z69" s="193">
        <f t="shared" ref="Z69" si="97">SUM(Z70:Z77)</f>
        <v>1785553.9928000001</v>
      </c>
      <c r="AA69" s="193">
        <f t="shared" ref="AA69" si="98">SUM(AA70:AA77)</f>
        <v>156626.77351999993</v>
      </c>
      <c r="AB69" s="193">
        <f t="shared" ref="AB69" si="99">SUM(AB70:AB77)</f>
        <v>-400640.80112000008</v>
      </c>
      <c r="AC69" s="193">
        <f t="shared" ref="AC69" si="100">SUM(AC70:AC77)</f>
        <v>251893.1015999997</v>
      </c>
      <c r="AD69" s="193">
        <f t="shared" ref="AD69" si="101">SUM(AD70:AD77)</f>
        <v>-95458.646799999988</v>
      </c>
      <c r="AE69" s="193">
        <f>SUM(AE70:AE77)</f>
        <v>141399.92488000006</v>
      </c>
      <c r="AF69" s="193">
        <f t="shared" ref="AF69:AL69" si="102">SUM(AF70:AF77)</f>
        <v>1411323.1412799999</v>
      </c>
      <c r="AG69" s="193">
        <f t="shared" si="102"/>
        <v>1794166</v>
      </c>
      <c r="AH69" s="193">
        <f t="shared" si="102"/>
        <v>4961771.2970399996</v>
      </c>
      <c r="AI69" s="193">
        <f t="shared" si="102"/>
        <v>368341.15294200019</v>
      </c>
      <c r="AJ69" s="193">
        <f t="shared" si="102"/>
        <v>1639931.2</v>
      </c>
      <c r="AK69" s="193">
        <f>SUM(AK70:AK77)</f>
        <v>509199.22928999993</v>
      </c>
      <c r="AL69" s="205">
        <f t="shared" si="102"/>
        <v>1185371.8</v>
      </c>
      <c r="AM69" s="193">
        <f t="shared" ref="AM69:AN69" si="103">SUM(AM70:AM77)</f>
        <v>1032119.3013399999</v>
      </c>
      <c r="AN69" s="193">
        <f t="shared" si="103"/>
        <v>332929.12442999997</v>
      </c>
      <c r="AO69" s="193">
        <f>SUM(AO70:AO77)</f>
        <v>1457545.2625249997</v>
      </c>
      <c r="AP69" s="205">
        <f t="shared" ref="AP69:AR69" si="104">SUM(AP70:AP77)</f>
        <v>1439760.8399999999</v>
      </c>
      <c r="AQ69" s="193">
        <f t="shared" si="104"/>
        <v>1167747.25755</v>
      </c>
      <c r="AR69" s="193">
        <f t="shared" si="104"/>
        <v>-471275.90433000028</v>
      </c>
      <c r="AS69" s="193">
        <f>SUM(AS70:AS77)</f>
        <v>3764919.1022400004</v>
      </c>
      <c r="AT69" s="205">
        <f t="shared" ref="AT69:AU69" si="105">SUM(AT70:AT77)</f>
        <v>2067226.9500000002</v>
      </c>
      <c r="AU69" s="206">
        <f t="shared" si="105"/>
        <v>712370.51</v>
      </c>
      <c r="AW69" s="204" t="s">
        <v>109</v>
      </c>
      <c r="AX69" s="130" t="s">
        <v>300</v>
      </c>
      <c r="AY69" s="235">
        <f t="shared" ref="AY69:AY94" si="106">C69+D69+E69+F69</f>
        <v>1057524.1849469442</v>
      </c>
      <c r="AZ69" s="235">
        <f t="shared" ref="AZ69:AZ94" si="107">G69+H69+I69+J69</f>
        <v>1436266.2600839692</v>
      </c>
      <c r="BA69" s="235">
        <f t="shared" ref="BA69:BA94" si="108">K69+L69+M69+N69</f>
        <v>334514.55615951185</v>
      </c>
      <c r="BB69" s="235">
        <f t="shared" ref="BB69:BB94" si="109">O69+P69+Q69+R69</f>
        <v>812132.17333679995</v>
      </c>
      <c r="BC69" s="235">
        <f t="shared" ref="BC69:BC94" si="110">S69+T69+U69+V69</f>
        <v>207687.1496</v>
      </c>
      <c r="BD69" s="235">
        <f t="shared" ref="BD69:BD94" si="111">W69+X69+Y69+Z69</f>
        <v>2905544.6389600001</v>
      </c>
      <c r="BE69" s="235">
        <f t="shared" ref="BE69:BE94" si="112">AA69+AB69+AC69+AD69</f>
        <v>-87579.572800000431</v>
      </c>
      <c r="BF69" s="235">
        <f t="shared" ref="BF69:BF94" si="113">AE69+AF69+AG69+AH69</f>
        <v>8308660.3631999996</v>
      </c>
      <c r="BG69" s="235">
        <f t="shared" ref="BG69:BG94" si="114">AI69+AJ69+AK69+AL69</f>
        <v>3702843.3822320001</v>
      </c>
      <c r="BH69" s="273">
        <f t="shared" si="80"/>
        <v>4262354.5282949992</v>
      </c>
      <c r="BI69" s="260">
        <f t="shared" si="53"/>
        <v>6528617.40546</v>
      </c>
    </row>
    <row r="70" spans="1:61" ht="18" customHeight="1" x14ac:dyDescent="0.25">
      <c r="A70" s="207">
        <v>3301</v>
      </c>
      <c r="B70" s="131" t="s">
        <v>372</v>
      </c>
      <c r="C70" s="154">
        <v>0</v>
      </c>
      <c r="D70" s="154">
        <v>0</v>
      </c>
      <c r="E70" s="154">
        <v>0</v>
      </c>
      <c r="F70" s="154">
        <v>0</v>
      </c>
      <c r="G70" s="154">
        <v>0</v>
      </c>
      <c r="H70" s="154">
        <v>0</v>
      </c>
      <c r="I70" s="154">
        <v>0</v>
      </c>
      <c r="J70" s="154">
        <v>0</v>
      </c>
      <c r="K70" s="154">
        <v>0</v>
      </c>
      <c r="L70" s="154">
        <v>0</v>
      </c>
      <c r="M70" s="154">
        <v>0</v>
      </c>
      <c r="N70" s="154">
        <v>0</v>
      </c>
      <c r="O70" s="154">
        <v>0</v>
      </c>
      <c r="P70" s="154">
        <v>0</v>
      </c>
      <c r="Q70" s="154">
        <v>0</v>
      </c>
      <c r="R70" s="154">
        <v>0</v>
      </c>
      <c r="S70" s="154">
        <v>0</v>
      </c>
      <c r="T70" s="154">
        <v>0</v>
      </c>
      <c r="U70" s="154">
        <v>0</v>
      </c>
      <c r="V70" s="154">
        <v>0</v>
      </c>
      <c r="W70" s="154">
        <v>0</v>
      </c>
      <c r="X70" s="154">
        <v>0</v>
      </c>
      <c r="Y70" s="154">
        <v>0</v>
      </c>
      <c r="Z70" s="154">
        <v>0</v>
      </c>
      <c r="AA70" s="154">
        <v>0</v>
      </c>
      <c r="AB70" s="154">
        <v>0</v>
      </c>
      <c r="AC70" s="154">
        <v>0</v>
      </c>
      <c r="AD70" s="154">
        <v>0</v>
      </c>
      <c r="AE70" s="154">
        <v>0</v>
      </c>
      <c r="AF70" s="154">
        <v>0</v>
      </c>
      <c r="AG70" s="154">
        <v>0</v>
      </c>
      <c r="AH70" s="154">
        <v>0</v>
      </c>
      <c r="AI70" s="154">
        <v>0</v>
      </c>
      <c r="AJ70" s="154">
        <v>0</v>
      </c>
      <c r="AK70" s="154">
        <v>0</v>
      </c>
      <c r="AL70" s="157">
        <v>0</v>
      </c>
      <c r="AM70" s="154">
        <v>0</v>
      </c>
      <c r="AN70" s="154">
        <v>0</v>
      </c>
      <c r="AO70" s="154">
        <v>0</v>
      </c>
      <c r="AP70" s="157">
        <v>0</v>
      </c>
      <c r="AQ70" s="154">
        <v>0</v>
      </c>
      <c r="AR70" s="154">
        <v>0</v>
      </c>
      <c r="AS70" s="154">
        <v>0</v>
      </c>
      <c r="AT70" s="157">
        <v>0</v>
      </c>
      <c r="AU70" s="158">
        <v>0</v>
      </c>
      <c r="AW70" s="207">
        <v>3301</v>
      </c>
      <c r="AX70" s="131" t="s">
        <v>372</v>
      </c>
      <c r="AY70" s="4">
        <f t="shared" si="106"/>
        <v>0</v>
      </c>
      <c r="AZ70" s="4">
        <f t="shared" si="107"/>
        <v>0</v>
      </c>
      <c r="BA70" s="4">
        <f t="shared" si="108"/>
        <v>0</v>
      </c>
      <c r="BB70" s="4">
        <f t="shared" si="109"/>
        <v>0</v>
      </c>
      <c r="BC70" s="4">
        <f t="shared" si="110"/>
        <v>0</v>
      </c>
      <c r="BD70" s="4">
        <f t="shared" si="111"/>
        <v>0</v>
      </c>
      <c r="BE70" s="4">
        <f t="shared" si="112"/>
        <v>0</v>
      </c>
      <c r="BF70" s="4">
        <f t="shared" si="113"/>
        <v>0</v>
      </c>
      <c r="BG70" s="4">
        <f t="shared" si="114"/>
        <v>0</v>
      </c>
      <c r="BH70" s="274">
        <f t="shared" si="80"/>
        <v>0</v>
      </c>
      <c r="BI70" s="261">
        <f t="shared" si="53"/>
        <v>0</v>
      </c>
    </row>
    <row r="71" spans="1:61" ht="18" customHeight="1" x14ac:dyDescent="0.25">
      <c r="A71" s="208" t="s">
        <v>110</v>
      </c>
      <c r="B71" s="131" t="s">
        <v>373</v>
      </c>
      <c r="C71" s="154">
        <v>0</v>
      </c>
      <c r="D71" s="154">
        <v>0</v>
      </c>
      <c r="E71" s="154">
        <v>0</v>
      </c>
      <c r="F71" s="154">
        <v>0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  <c r="L71" s="154">
        <v>0</v>
      </c>
      <c r="M71" s="154">
        <v>0</v>
      </c>
      <c r="N71" s="154">
        <v>0</v>
      </c>
      <c r="O71" s="154">
        <v>0</v>
      </c>
      <c r="P71" s="154">
        <v>0</v>
      </c>
      <c r="Q71" s="154">
        <v>0</v>
      </c>
      <c r="R71" s="154">
        <v>0</v>
      </c>
      <c r="S71" s="154">
        <v>0</v>
      </c>
      <c r="T71" s="154">
        <v>0</v>
      </c>
      <c r="U71" s="154">
        <v>0</v>
      </c>
      <c r="V71" s="154">
        <v>0</v>
      </c>
      <c r="W71" s="154">
        <v>0</v>
      </c>
      <c r="X71" s="154">
        <v>0</v>
      </c>
      <c r="Y71" s="154">
        <v>0</v>
      </c>
      <c r="Z71" s="154">
        <v>0</v>
      </c>
      <c r="AA71" s="154">
        <v>0</v>
      </c>
      <c r="AB71" s="154">
        <v>0</v>
      </c>
      <c r="AC71" s="154">
        <v>0</v>
      </c>
      <c r="AD71" s="154">
        <v>0</v>
      </c>
      <c r="AE71" s="154">
        <v>0</v>
      </c>
      <c r="AF71" s="154">
        <v>0</v>
      </c>
      <c r="AG71" s="154">
        <v>0</v>
      </c>
      <c r="AH71" s="154">
        <v>0</v>
      </c>
      <c r="AI71" s="154">
        <v>0</v>
      </c>
      <c r="AJ71" s="154">
        <v>0</v>
      </c>
      <c r="AK71" s="154">
        <v>0</v>
      </c>
      <c r="AL71" s="157">
        <v>0</v>
      </c>
      <c r="AM71" s="154">
        <v>0</v>
      </c>
      <c r="AN71" s="154">
        <v>0</v>
      </c>
      <c r="AO71" s="154">
        <v>0</v>
      </c>
      <c r="AP71" s="157">
        <v>0</v>
      </c>
      <c r="AQ71" s="154">
        <v>0</v>
      </c>
      <c r="AR71" s="154">
        <v>0</v>
      </c>
      <c r="AS71" s="154">
        <v>0</v>
      </c>
      <c r="AT71" s="157">
        <v>0</v>
      </c>
      <c r="AU71" s="158">
        <v>0</v>
      </c>
      <c r="AW71" s="208" t="s">
        <v>110</v>
      </c>
      <c r="AX71" s="131" t="s">
        <v>373</v>
      </c>
      <c r="AY71" s="4">
        <f t="shared" si="106"/>
        <v>0</v>
      </c>
      <c r="AZ71" s="4">
        <f t="shared" si="107"/>
        <v>0</v>
      </c>
      <c r="BA71" s="4">
        <f t="shared" si="108"/>
        <v>0</v>
      </c>
      <c r="BB71" s="4">
        <f t="shared" si="109"/>
        <v>0</v>
      </c>
      <c r="BC71" s="4">
        <f t="shared" si="110"/>
        <v>0</v>
      </c>
      <c r="BD71" s="4">
        <f t="shared" si="111"/>
        <v>0</v>
      </c>
      <c r="BE71" s="4">
        <f t="shared" si="112"/>
        <v>0</v>
      </c>
      <c r="BF71" s="4">
        <f t="shared" si="113"/>
        <v>0</v>
      </c>
      <c r="BG71" s="4">
        <f t="shared" si="114"/>
        <v>0</v>
      </c>
      <c r="BH71" s="274">
        <f t="shared" si="80"/>
        <v>0</v>
      </c>
      <c r="BI71" s="261">
        <f t="shared" si="53"/>
        <v>0</v>
      </c>
    </row>
    <row r="72" spans="1:61" ht="18" customHeight="1" x14ac:dyDescent="0.25">
      <c r="A72" s="208" t="s">
        <v>111</v>
      </c>
      <c r="B72" s="131" t="s">
        <v>301</v>
      </c>
      <c r="C72" s="154">
        <f>C80+C89</f>
        <v>68700</v>
      </c>
      <c r="D72" s="154">
        <f t="shared" ref="D72:AD72" si="115">D80+D89</f>
        <v>6500</v>
      </c>
      <c r="E72" s="154">
        <f t="shared" si="115"/>
        <v>-38000</v>
      </c>
      <c r="F72" s="154">
        <f t="shared" si="115"/>
        <v>-90267</v>
      </c>
      <c r="G72" s="154">
        <f t="shared" si="115"/>
        <v>221767</v>
      </c>
      <c r="H72" s="154">
        <f t="shared" si="115"/>
        <v>-40685.440000000002</v>
      </c>
      <c r="I72" s="154">
        <f t="shared" si="115"/>
        <v>-30814.33</v>
      </c>
      <c r="J72" s="154">
        <f t="shared" si="115"/>
        <v>0</v>
      </c>
      <c r="K72" s="154">
        <f t="shared" si="115"/>
        <v>-237369</v>
      </c>
      <c r="L72" s="154">
        <f t="shared" si="115"/>
        <v>-6180</v>
      </c>
      <c r="M72" s="154">
        <f t="shared" si="115"/>
        <v>-75975</v>
      </c>
      <c r="N72" s="154">
        <f t="shared" si="115"/>
        <v>-184783.71</v>
      </c>
      <c r="O72" s="154">
        <f t="shared" si="115"/>
        <v>-228998</v>
      </c>
      <c r="P72" s="154">
        <f t="shared" si="115"/>
        <v>-163631</v>
      </c>
      <c r="Q72" s="154">
        <f t="shared" si="115"/>
        <v>35182</v>
      </c>
      <c r="R72" s="154">
        <f t="shared" si="115"/>
        <v>-161700</v>
      </c>
      <c r="S72" s="154">
        <f t="shared" si="115"/>
        <v>-27192</v>
      </c>
      <c r="T72" s="154">
        <f t="shared" si="115"/>
        <v>-101286</v>
      </c>
      <c r="U72" s="154">
        <f t="shared" si="115"/>
        <v>-186273</v>
      </c>
      <c r="V72" s="154">
        <f t="shared" si="115"/>
        <v>-57000</v>
      </c>
      <c r="W72" s="154">
        <f t="shared" si="115"/>
        <v>57792</v>
      </c>
      <c r="X72" s="154">
        <f t="shared" si="115"/>
        <v>-73000</v>
      </c>
      <c r="Y72" s="154">
        <f t="shared" si="115"/>
        <v>-295575</v>
      </c>
      <c r="Z72" s="154">
        <f t="shared" si="115"/>
        <v>-197000</v>
      </c>
      <c r="AA72" s="154">
        <f t="shared" si="115"/>
        <v>-145701</v>
      </c>
      <c r="AB72" s="154">
        <f t="shared" si="115"/>
        <v>-98556</v>
      </c>
      <c r="AC72" s="154">
        <f t="shared" si="115"/>
        <v>-694871.8</v>
      </c>
      <c r="AD72" s="154">
        <f t="shared" si="115"/>
        <v>-571454</v>
      </c>
      <c r="AE72" s="154">
        <f>AE80+AE89</f>
        <v>-18755</v>
      </c>
      <c r="AF72" s="154">
        <f t="shared" ref="AF72:AK72" si="116">AF80+AF89</f>
        <v>-84245</v>
      </c>
      <c r="AG72" s="154">
        <f t="shared" si="116"/>
        <v>1014620</v>
      </c>
      <c r="AH72" s="154">
        <f t="shared" si="116"/>
        <v>3707477</v>
      </c>
      <c r="AI72" s="154">
        <f t="shared" si="116"/>
        <v>-1136000</v>
      </c>
      <c r="AJ72" s="154">
        <f t="shared" si="116"/>
        <v>654083</v>
      </c>
      <c r="AK72" s="154">
        <f t="shared" si="116"/>
        <v>-194676</v>
      </c>
      <c r="AL72" s="157">
        <f>AL80+AL89</f>
        <v>1975709.3</v>
      </c>
      <c r="AM72" s="154">
        <f t="shared" ref="AM72:AO72" si="117">AM80+AM89</f>
        <v>1218159</v>
      </c>
      <c r="AN72" s="154">
        <f t="shared" si="117"/>
        <v>230968</v>
      </c>
      <c r="AO72" s="154">
        <f t="shared" si="117"/>
        <v>-785302</v>
      </c>
      <c r="AP72" s="157">
        <f>AP80+AP89</f>
        <v>-261666.60000000009</v>
      </c>
      <c r="AQ72" s="154">
        <f t="shared" ref="AQ72:AS73" si="118">AQ80+AQ89</f>
        <v>39116</v>
      </c>
      <c r="AR72" s="154">
        <f t="shared" si="118"/>
        <v>-420690</v>
      </c>
      <c r="AS72" s="154">
        <f t="shared" si="118"/>
        <v>2249262</v>
      </c>
      <c r="AT72" s="157">
        <f>AT80+AT89</f>
        <v>2509704</v>
      </c>
      <c r="AU72" s="158">
        <f>AU80+AU89</f>
        <v>1095258</v>
      </c>
      <c r="AW72" s="208" t="s">
        <v>111</v>
      </c>
      <c r="AX72" s="131" t="s">
        <v>301</v>
      </c>
      <c r="AY72" s="4">
        <f t="shared" si="106"/>
        <v>-53067</v>
      </c>
      <c r="AZ72" s="4">
        <f t="shared" si="107"/>
        <v>150267.22999999998</v>
      </c>
      <c r="BA72" s="4">
        <f t="shared" si="108"/>
        <v>-504307.70999999996</v>
      </c>
      <c r="BB72" s="4">
        <f t="shared" si="109"/>
        <v>-519147</v>
      </c>
      <c r="BC72" s="4">
        <f t="shared" si="110"/>
        <v>-371751</v>
      </c>
      <c r="BD72" s="4">
        <f t="shared" si="111"/>
        <v>-507783</v>
      </c>
      <c r="BE72" s="4">
        <f t="shared" si="112"/>
        <v>-1510582.8</v>
      </c>
      <c r="BF72" s="4">
        <f t="shared" si="113"/>
        <v>4619097</v>
      </c>
      <c r="BG72" s="4">
        <f t="shared" si="114"/>
        <v>1299116.3</v>
      </c>
      <c r="BH72" s="274">
        <f t="shared" si="80"/>
        <v>402158.39999999991</v>
      </c>
      <c r="BI72" s="260">
        <f t="shared" si="53"/>
        <v>4377392</v>
      </c>
    </row>
    <row r="73" spans="1:61" ht="18" customHeight="1" x14ac:dyDescent="0.25">
      <c r="A73" s="208" t="s">
        <v>112</v>
      </c>
      <c r="B73" s="131" t="s">
        <v>302</v>
      </c>
      <c r="C73" s="154">
        <f>C81+C90</f>
        <v>332728.56194792665</v>
      </c>
      <c r="D73" s="154">
        <f t="shared" ref="D73:AD73" si="119">D81+D90</f>
        <v>209833.73095531095</v>
      </c>
      <c r="E73" s="154">
        <f t="shared" si="119"/>
        <v>189792.57420220826</v>
      </c>
      <c r="F73" s="154">
        <f t="shared" si="119"/>
        <v>378236.31784149841</v>
      </c>
      <c r="G73" s="154">
        <f t="shared" si="119"/>
        <v>652281.45977620559</v>
      </c>
      <c r="H73" s="154">
        <f t="shared" si="119"/>
        <v>-112205.68959378099</v>
      </c>
      <c r="I73" s="154">
        <f t="shared" si="119"/>
        <v>343992.11398533417</v>
      </c>
      <c r="J73" s="154">
        <f t="shared" si="119"/>
        <v>401931.14591621049</v>
      </c>
      <c r="K73" s="154">
        <f t="shared" si="119"/>
        <v>251948.19315030897</v>
      </c>
      <c r="L73" s="154">
        <f t="shared" si="119"/>
        <v>192825.20804164294</v>
      </c>
      <c r="M73" s="154">
        <f t="shared" si="119"/>
        <v>191583.54903755995</v>
      </c>
      <c r="N73" s="154">
        <f t="shared" si="119"/>
        <v>202465.31593000001</v>
      </c>
      <c r="O73" s="154">
        <f t="shared" si="119"/>
        <v>266003.554</v>
      </c>
      <c r="P73" s="154">
        <f t="shared" si="119"/>
        <v>242310.69324759999</v>
      </c>
      <c r="Q73" s="154">
        <f t="shared" si="119"/>
        <v>269783.38656919997</v>
      </c>
      <c r="R73" s="154">
        <f t="shared" si="119"/>
        <v>553181.53951999999</v>
      </c>
      <c r="S73" s="154">
        <f t="shared" si="119"/>
        <v>184591.15704000002</v>
      </c>
      <c r="T73" s="154">
        <f t="shared" si="119"/>
        <v>328665.80312000006</v>
      </c>
      <c r="U73" s="154">
        <f t="shared" si="119"/>
        <v>-39868.014720000036</v>
      </c>
      <c r="V73" s="154">
        <f t="shared" si="119"/>
        <v>106049.20415999996</v>
      </c>
      <c r="W73" s="154">
        <f t="shared" si="119"/>
        <v>556258.98591999989</v>
      </c>
      <c r="X73" s="154">
        <f t="shared" si="119"/>
        <v>485048.62615999993</v>
      </c>
      <c r="Y73" s="154">
        <f t="shared" si="119"/>
        <v>389466.03408000007</v>
      </c>
      <c r="Z73" s="154">
        <f t="shared" si="119"/>
        <v>1982553.9928000001</v>
      </c>
      <c r="AA73" s="154">
        <f t="shared" si="119"/>
        <v>302327.77351999993</v>
      </c>
      <c r="AB73" s="154">
        <f t="shared" si="119"/>
        <v>-302084.80112000008</v>
      </c>
      <c r="AC73" s="154">
        <f t="shared" si="119"/>
        <v>946764.90159999975</v>
      </c>
      <c r="AD73" s="154">
        <f t="shared" si="119"/>
        <v>475995.35320000001</v>
      </c>
      <c r="AE73" s="154">
        <f>AE81+AE90</f>
        <v>160154.92488000006</v>
      </c>
      <c r="AF73" s="154">
        <f t="shared" ref="AF73:AI73" si="120">AF81+AF90</f>
        <v>1495568.1412799999</v>
      </c>
      <c r="AG73" s="154">
        <f t="shared" si="120"/>
        <v>779546</v>
      </c>
      <c r="AH73" s="154">
        <f t="shared" si="120"/>
        <v>1254294.2970399999</v>
      </c>
      <c r="AI73" s="154">
        <f t="shared" si="120"/>
        <v>1504341.1529420002</v>
      </c>
      <c r="AJ73" s="154">
        <f>AJ81+AJ90</f>
        <v>985848.2</v>
      </c>
      <c r="AK73" s="154">
        <f>AK81+AK90</f>
        <v>703875.22928999993</v>
      </c>
      <c r="AL73" s="157">
        <f>AL81+AL90</f>
        <v>-790337.5</v>
      </c>
      <c r="AM73" s="154">
        <f t="shared" ref="AM73" si="121">AM81+AM90</f>
        <v>-186039.69866000011</v>
      </c>
      <c r="AN73" s="154">
        <f>AN81+AN90</f>
        <v>101961.12442999997</v>
      </c>
      <c r="AO73" s="154">
        <f>AO81+AO90</f>
        <v>2242847.2625249997</v>
      </c>
      <c r="AP73" s="157">
        <f>AP81+AP90</f>
        <v>1701427.44</v>
      </c>
      <c r="AQ73" s="154">
        <f t="shared" si="118"/>
        <v>1128631.25755</v>
      </c>
      <c r="AR73" s="154">
        <f>AR81+AR90</f>
        <v>-50585.904330000281</v>
      </c>
      <c r="AS73" s="154">
        <f>AS81+AS90</f>
        <v>1515657.1022400004</v>
      </c>
      <c r="AT73" s="157">
        <f>AT81+AT90</f>
        <v>-442477.04999999981</v>
      </c>
      <c r="AU73" s="158">
        <f>AU81+AU90</f>
        <v>-382887.49</v>
      </c>
      <c r="AW73" s="208" t="s">
        <v>112</v>
      </c>
      <c r="AX73" s="131" t="s">
        <v>302</v>
      </c>
      <c r="AY73" s="4">
        <f t="shared" si="106"/>
        <v>1110591.1849469442</v>
      </c>
      <c r="AZ73" s="4">
        <f t="shared" si="107"/>
        <v>1285999.0300839692</v>
      </c>
      <c r="BA73" s="4">
        <f t="shared" si="108"/>
        <v>838822.26615951187</v>
      </c>
      <c r="BB73" s="4">
        <f t="shared" si="109"/>
        <v>1331279.1733368</v>
      </c>
      <c r="BC73" s="4">
        <f t="shared" si="110"/>
        <v>579438.1496</v>
      </c>
      <c r="BD73" s="4">
        <f t="shared" si="111"/>
        <v>3413327.6389600001</v>
      </c>
      <c r="BE73" s="4">
        <f t="shared" si="112"/>
        <v>1423003.2271999996</v>
      </c>
      <c r="BF73" s="4">
        <f t="shared" si="113"/>
        <v>3689563.3631999996</v>
      </c>
      <c r="BG73" s="4">
        <f t="shared" si="114"/>
        <v>2403727.0822320003</v>
      </c>
      <c r="BH73" s="274">
        <f t="shared" si="80"/>
        <v>3860196.1282949992</v>
      </c>
      <c r="BI73" s="260">
        <f t="shared" si="53"/>
        <v>2151225.40546</v>
      </c>
    </row>
    <row r="74" spans="1:61" ht="18" customHeight="1" x14ac:dyDescent="0.25">
      <c r="A74" s="208" t="s">
        <v>113</v>
      </c>
      <c r="B74" s="131" t="s">
        <v>374</v>
      </c>
      <c r="C74" s="154">
        <v>0</v>
      </c>
      <c r="D74" s="154">
        <v>0</v>
      </c>
      <c r="E74" s="154">
        <v>0</v>
      </c>
      <c r="F74" s="154">
        <v>0</v>
      </c>
      <c r="G74" s="154">
        <v>0</v>
      </c>
      <c r="H74" s="154">
        <v>0</v>
      </c>
      <c r="I74" s="154">
        <v>0</v>
      </c>
      <c r="J74" s="154">
        <v>0</v>
      </c>
      <c r="K74" s="154">
        <v>0</v>
      </c>
      <c r="L74" s="154">
        <v>0</v>
      </c>
      <c r="M74" s="154">
        <v>0</v>
      </c>
      <c r="N74" s="154">
        <v>0</v>
      </c>
      <c r="O74" s="154">
        <v>0</v>
      </c>
      <c r="P74" s="154">
        <v>0</v>
      </c>
      <c r="Q74" s="154">
        <v>0</v>
      </c>
      <c r="R74" s="154">
        <v>0</v>
      </c>
      <c r="S74" s="154">
        <v>0</v>
      </c>
      <c r="T74" s="154">
        <v>0</v>
      </c>
      <c r="U74" s="154">
        <v>0</v>
      </c>
      <c r="V74" s="154">
        <v>0</v>
      </c>
      <c r="W74" s="154">
        <v>0</v>
      </c>
      <c r="X74" s="154">
        <v>0</v>
      </c>
      <c r="Y74" s="154">
        <v>0</v>
      </c>
      <c r="Z74" s="154">
        <v>0</v>
      </c>
      <c r="AA74" s="154">
        <v>0</v>
      </c>
      <c r="AB74" s="154">
        <v>0</v>
      </c>
      <c r="AC74" s="154">
        <v>0</v>
      </c>
      <c r="AD74" s="154">
        <v>0</v>
      </c>
      <c r="AE74" s="154">
        <v>0</v>
      </c>
      <c r="AF74" s="154">
        <v>0</v>
      </c>
      <c r="AG74" s="154">
        <v>0</v>
      </c>
      <c r="AH74" s="154">
        <v>0</v>
      </c>
      <c r="AI74" s="154">
        <v>0</v>
      </c>
      <c r="AJ74" s="154">
        <v>0</v>
      </c>
      <c r="AK74" s="154">
        <v>0</v>
      </c>
      <c r="AL74" s="157">
        <v>0</v>
      </c>
      <c r="AM74" s="154">
        <v>0</v>
      </c>
      <c r="AN74" s="154">
        <v>0</v>
      </c>
      <c r="AO74" s="154">
        <v>0</v>
      </c>
      <c r="AP74" s="157">
        <v>0</v>
      </c>
      <c r="AQ74" s="154">
        <v>0</v>
      </c>
      <c r="AR74" s="154">
        <v>0</v>
      </c>
      <c r="AS74" s="154">
        <v>0</v>
      </c>
      <c r="AT74" s="157">
        <v>0</v>
      </c>
      <c r="AU74" s="158">
        <v>0</v>
      </c>
      <c r="AW74" s="208" t="s">
        <v>113</v>
      </c>
      <c r="AX74" s="131" t="s">
        <v>374</v>
      </c>
      <c r="AY74" s="4">
        <f t="shared" si="106"/>
        <v>0</v>
      </c>
      <c r="AZ74" s="4">
        <f t="shared" si="107"/>
        <v>0</v>
      </c>
      <c r="BA74" s="4">
        <f t="shared" si="108"/>
        <v>0</v>
      </c>
      <c r="BB74" s="4">
        <f t="shared" si="109"/>
        <v>0</v>
      </c>
      <c r="BC74" s="4">
        <f t="shared" si="110"/>
        <v>0</v>
      </c>
      <c r="BD74" s="4">
        <f t="shared" si="111"/>
        <v>0</v>
      </c>
      <c r="BE74" s="4">
        <f t="shared" si="112"/>
        <v>0</v>
      </c>
      <c r="BF74" s="4">
        <f t="shared" si="113"/>
        <v>0</v>
      </c>
      <c r="BG74" s="4">
        <f t="shared" si="114"/>
        <v>0</v>
      </c>
      <c r="BH74" s="274">
        <f>AM74+AN74+AO74+AP74</f>
        <v>0</v>
      </c>
      <c r="BI74" s="261">
        <f t="shared" si="53"/>
        <v>0</v>
      </c>
    </row>
    <row r="75" spans="1:61" ht="18" customHeight="1" x14ac:dyDescent="0.25">
      <c r="A75" s="208" t="s">
        <v>114</v>
      </c>
      <c r="B75" s="131" t="s">
        <v>375</v>
      </c>
      <c r="C75" s="154">
        <v>0</v>
      </c>
      <c r="D75" s="154">
        <v>0</v>
      </c>
      <c r="E75" s="154">
        <v>0</v>
      </c>
      <c r="F75" s="154">
        <v>0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4">
        <v>0</v>
      </c>
      <c r="N75" s="154">
        <v>0</v>
      </c>
      <c r="O75" s="154">
        <v>0</v>
      </c>
      <c r="P75" s="154">
        <v>0</v>
      </c>
      <c r="Q75" s="154">
        <v>0</v>
      </c>
      <c r="R75" s="154">
        <v>0</v>
      </c>
      <c r="S75" s="154">
        <v>0</v>
      </c>
      <c r="T75" s="154">
        <v>0</v>
      </c>
      <c r="U75" s="154">
        <v>0</v>
      </c>
      <c r="V75" s="154">
        <v>0</v>
      </c>
      <c r="W75" s="154">
        <v>0</v>
      </c>
      <c r="X75" s="154">
        <v>0</v>
      </c>
      <c r="Y75" s="154">
        <v>0</v>
      </c>
      <c r="Z75" s="154">
        <v>0</v>
      </c>
      <c r="AA75" s="154">
        <v>0</v>
      </c>
      <c r="AB75" s="154">
        <v>0</v>
      </c>
      <c r="AC75" s="154">
        <v>0</v>
      </c>
      <c r="AD75" s="154">
        <v>0</v>
      </c>
      <c r="AE75" s="154">
        <v>0</v>
      </c>
      <c r="AF75" s="154">
        <v>0</v>
      </c>
      <c r="AG75" s="154">
        <v>0</v>
      </c>
      <c r="AH75" s="154">
        <v>0</v>
      </c>
      <c r="AI75" s="154">
        <v>0</v>
      </c>
      <c r="AJ75" s="154">
        <v>0</v>
      </c>
      <c r="AK75" s="154">
        <v>0</v>
      </c>
      <c r="AL75" s="157">
        <v>0</v>
      </c>
      <c r="AM75" s="154">
        <v>0</v>
      </c>
      <c r="AN75" s="154">
        <v>0</v>
      </c>
      <c r="AO75" s="154">
        <v>0</v>
      </c>
      <c r="AP75" s="157">
        <v>0</v>
      </c>
      <c r="AQ75" s="154">
        <v>0</v>
      </c>
      <c r="AR75" s="154">
        <v>0</v>
      </c>
      <c r="AS75" s="154">
        <v>0</v>
      </c>
      <c r="AT75" s="157">
        <v>0</v>
      </c>
      <c r="AU75" s="158">
        <v>0</v>
      </c>
      <c r="AW75" s="208" t="s">
        <v>114</v>
      </c>
      <c r="AX75" s="131" t="s">
        <v>375</v>
      </c>
      <c r="AY75" s="4">
        <f t="shared" si="106"/>
        <v>0</v>
      </c>
      <c r="AZ75" s="4">
        <f t="shared" si="107"/>
        <v>0</v>
      </c>
      <c r="BA75" s="4">
        <f t="shared" si="108"/>
        <v>0</v>
      </c>
      <c r="BB75" s="4">
        <f t="shared" si="109"/>
        <v>0</v>
      </c>
      <c r="BC75" s="4">
        <f t="shared" si="110"/>
        <v>0</v>
      </c>
      <c r="BD75" s="4">
        <f t="shared" si="111"/>
        <v>0</v>
      </c>
      <c r="BE75" s="4">
        <f t="shared" si="112"/>
        <v>0</v>
      </c>
      <c r="BF75" s="4">
        <f t="shared" si="113"/>
        <v>0</v>
      </c>
      <c r="BG75" s="4">
        <f t="shared" si="114"/>
        <v>0</v>
      </c>
      <c r="BH75" s="274">
        <f t="shared" si="80"/>
        <v>0</v>
      </c>
      <c r="BI75" s="261">
        <f t="shared" si="53"/>
        <v>0</v>
      </c>
    </row>
    <row r="76" spans="1:61" ht="18" customHeight="1" x14ac:dyDescent="0.25">
      <c r="A76" s="209" t="s">
        <v>115</v>
      </c>
      <c r="B76" s="132" t="s">
        <v>376</v>
      </c>
      <c r="C76" s="153">
        <v>0</v>
      </c>
      <c r="D76" s="153">
        <v>0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  <c r="AA76" s="153">
        <v>0</v>
      </c>
      <c r="AB76" s="153">
        <v>0</v>
      </c>
      <c r="AC76" s="153">
        <v>0</v>
      </c>
      <c r="AD76" s="153">
        <v>0</v>
      </c>
      <c r="AE76" s="154">
        <v>0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</v>
      </c>
      <c r="AL76" s="157">
        <v>0</v>
      </c>
      <c r="AM76" s="154">
        <v>0</v>
      </c>
      <c r="AN76" s="154">
        <v>0</v>
      </c>
      <c r="AO76" s="154">
        <v>0</v>
      </c>
      <c r="AP76" s="157">
        <v>0</v>
      </c>
      <c r="AQ76" s="154">
        <v>0</v>
      </c>
      <c r="AR76" s="154">
        <v>0</v>
      </c>
      <c r="AS76" s="154">
        <v>0</v>
      </c>
      <c r="AT76" s="157">
        <v>0</v>
      </c>
      <c r="AU76" s="158">
        <v>0</v>
      </c>
      <c r="AW76" s="209" t="s">
        <v>115</v>
      </c>
      <c r="AX76" s="132" t="s">
        <v>376</v>
      </c>
      <c r="AY76" s="4">
        <f t="shared" si="106"/>
        <v>0</v>
      </c>
      <c r="AZ76" s="4">
        <f t="shared" si="107"/>
        <v>0</v>
      </c>
      <c r="BA76" s="4">
        <f t="shared" si="108"/>
        <v>0</v>
      </c>
      <c r="BB76" s="4">
        <f t="shared" si="109"/>
        <v>0</v>
      </c>
      <c r="BC76" s="4">
        <f t="shared" si="110"/>
        <v>0</v>
      </c>
      <c r="BD76" s="4">
        <f t="shared" si="111"/>
        <v>0</v>
      </c>
      <c r="BE76" s="4">
        <f t="shared" si="112"/>
        <v>0</v>
      </c>
      <c r="BF76" s="4">
        <f t="shared" si="113"/>
        <v>0</v>
      </c>
      <c r="BG76" s="4">
        <f t="shared" si="114"/>
        <v>0</v>
      </c>
      <c r="BH76" s="274">
        <f>AM76+AN76+AO76+AP76</f>
        <v>0</v>
      </c>
      <c r="BI76" s="261">
        <f t="shared" si="53"/>
        <v>0</v>
      </c>
    </row>
    <row r="77" spans="1:61" ht="18" customHeight="1" x14ac:dyDescent="0.25">
      <c r="A77" s="209" t="s">
        <v>116</v>
      </c>
      <c r="B77" s="132" t="s">
        <v>377</v>
      </c>
      <c r="C77" s="153">
        <v>0</v>
      </c>
      <c r="D77" s="153">
        <v>0</v>
      </c>
      <c r="E77" s="153">
        <v>0</v>
      </c>
      <c r="F77" s="153">
        <v>0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4">
        <v>0</v>
      </c>
      <c r="AF77" s="154">
        <v>0</v>
      </c>
      <c r="AG77" s="154">
        <v>0</v>
      </c>
      <c r="AH77" s="154">
        <v>0</v>
      </c>
      <c r="AI77" s="154">
        <v>0</v>
      </c>
      <c r="AJ77" s="154">
        <v>0</v>
      </c>
      <c r="AK77" s="154">
        <v>0</v>
      </c>
      <c r="AL77" s="157">
        <v>0</v>
      </c>
      <c r="AM77" s="154">
        <v>0</v>
      </c>
      <c r="AN77" s="154">
        <v>0</v>
      </c>
      <c r="AO77" s="154">
        <v>0</v>
      </c>
      <c r="AP77" s="157">
        <v>0</v>
      </c>
      <c r="AQ77" s="154">
        <v>0</v>
      </c>
      <c r="AR77" s="154">
        <v>0</v>
      </c>
      <c r="AS77" s="154">
        <v>0</v>
      </c>
      <c r="AT77" s="157">
        <v>0</v>
      </c>
      <c r="AU77" s="158">
        <v>0</v>
      </c>
      <c r="AW77" s="209" t="s">
        <v>116</v>
      </c>
      <c r="AX77" s="132" t="s">
        <v>377</v>
      </c>
      <c r="AY77" s="4">
        <f t="shared" si="106"/>
        <v>0</v>
      </c>
      <c r="AZ77" s="4">
        <f t="shared" si="107"/>
        <v>0</v>
      </c>
      <c r="BA77" s="4">
        <f t="shared" si="108"/>
        <v>0</v>
      </c>
      <c r="BB77" s="4">
        <f t="shared" si="109"/>
        <v>0</v>
      </c>
      <c r="BC77" s="4">
        <f t="shared" si="110"/>
        <v>0</v>
      </c>
      <c r="BD77" s="4">
        <f t="shared" si="111"/>
        <v>0</v>
      </c>
      <c r="BE77" s="4">
        <f t="shared" si="112"/>
        <v>0</v>
      </c>
      <c r="BF77" s="4">
        <f t="shared" si="113"/>
        <v>0</v>
      </c>
      <c r="BG77" s="4">
        <f t="shared" si="114"/>
        <v>0</v>
      </c>
      <c r="BH77" s="274">
        <f t="shared" ref="BH77:BH94" si="122">AM77+AN77+AO77+AP77</f>
        <v>0</v>
      </c>
      <c r="BI77" s="261">
        <f t="shared" si="53"/>
        <v>0</v>
      </c>
    </row>
    <row r="78" spans="1:61" ht="18" customHeight="1" x14ac:dyDescent="0.25">
      <c r="A78" s="210" t="s">
        <v>117</v>
      </c>
      <c r="B78" s="133" t="s">
        <v>399</v>
      </c>
      <c r="C78" s="194">
        <f>SUM(C79:C85)</f>
        <v>68700</v>
      </c>
      <c r="D78" s="194">
        <f t="shared" ref="D78:Y78" si="123">SUM(D79:D85)</f>
        <v>6500</v>
      </c>
      <c r="E78" s="194">
        <f t="shared" si="123"/>
        <v>-38000</v>
      </c>
      <c r="F78" s="194">
        <f t="shared" si="123"/>
        <v>-90267</v>
      </c>
      <c r="G78" s="194">
        <f t="shared" si="123"/>
        <v>221767</v>
      </c>
      <c r="H78" s="194">
        <f t="shared" si="123"/>
        <v>-40685.440000000002</v>
      </c>
      <c r="I78" s="194">
        <f t="shared" si="123"/>
        <v>-30814.33</v>
      </c>
      <c r="J78" s="194">
        <f t="shared" si="123"/>
        <v>0</v>
      </c>
      <c r="K78" s="194">
        <f t="shared" si="123"/>
        <v>-237369</v>
      </c>
      <c r="L78" s="194">
        <f t="shared" si="123"/>
        <v>-6180</v>
      </c>
      <c r="M78" s="194">
        <f t="shared" si="123"/>
        <v>-75975</v>
      </c>
      <c r="N78" s="194">
        <f t="shared" si="123"/>
        <v>-184783.71</v>
      </c>
      <c r="O78" s="194">
        <f t="shared" si="123"/>
        <v>-228998</v>
      </c>
      <c r="P78" s="194">
        <f t="shared" si="123"/>
        <v>-163631</v>
      </c>
      <c r="Q78" s="194">
        <f t="shared" si="123"/>
        <v>35182</v>
      </c>
      <c r="R78" s="194">
        <f t="shared" si="123"/>
        <v>-161700</v>
      </c>
      <c r="S78" s="194">
        <f t="shared" si="123"/>
        <v>-27192</v>
      </c>
      <c r="T78" s="194">
        <f t="shared" si="123"/>
        <v>-101286</v>
      </c>
      <c r="U78" s="194">
        <f t="shared" si="123"/>
        <v>-186273</v>
      </c>
      <c r="V78" s="194">
        <f t="shared" si="123"/>
        <v>-57000</v>
      </c>
      <c r="W78" s="194">
        <f t="shared" si="123"/>
        <v>57792</v>
      </c>
      <c r="X78" s="194">
        <f t="shared" si="123"/>
        <v>-73000</v>
      </c>
      <c r="Y78" s="194">
        <f t="shared" si="123"/>
        <v>-295575</v>
      </c>
      <c r="Z78" s="194">
        <f t="shared" ref="Z78" si="124">SUM(Z79:Z85)</f>
        <v>-197000</v>
      </c>
      <c r="AA78" s="194">
        <f t="shared" ref="AA78" si="125">SUM(AA79:AA85)</f>
        <v>-145701</v>
      </c>
      <c r="AB78" s="194">
        <f t="shared" ref="AB78" si="126">SUM(AB79:AB85)</f>
        <v>-98556</v>
      </c>
      <c r="AC78" s="194">
        <f t="shared" ref="AC78" si="127">SUM(AC79:AC85)</f>
        <v>-694871.8</v>
      </c>
      <c r="AD78" s="194">
        <f t="shared" ref="AD78" si="128">SUM(AD79:AD85)</f>
        <v>-571454</v>
      </c>
      <c r="AE78" s="191">
        <f>SUM(AE79:AE85)</f>
        <v>-18755</v>
      </c>
      <c r="AF78" s="191">
        <f t="shared" ref="AF78:AL78" si="129">SUM(AF79:AF85)</f>
        <v>-84245</v>
      </c>
      <c r="AG78" s="191">
        <f t="shared" si="129"/>
        <v>1014620</v>
      </c>
      <c r="AH78" s="191">
        <f t="shared" si="129"/>
        <v>207370</v>
      </c>
      <c r="AI78" s="191">
        <f t="shared" si="129"/>
        <v>-1136000</v>
      </c>
      <c r="AJ78" s="191">
        <f t="shared" si="129"/>
        <v>654083</v>
      </c>
      <c r="AK78" s="191">
        <f t="shared" si="129"/>
        <v>-194676</v>
      </c>
      <c r="AL78" s="198">
        <f t="shared" si="129"/>
        <v>153149</v>
      </c>
      <c r="AM78" s="193">
        <f t="shared" ref="AM78:AP78" si="130">SUM(AM79:AM85)</f>
        <v>1218159</v>
      </c>
      <c r="AN78" s="191">
        <f t="shared" si="130"/>
        <v>230968</v>
      </c>
      <c r="AO78" s="191">
        <f t="shared" si="130"/>
        <v>-785302</v>
      </c>
      <c r="AP78" s="198">
        <f t="shared" si="130"/>
        <v>-611666.60000000009</v>
      </c>
      <c r="AQ78" s="191">
        <f t="shared" ref="AQ78:AT78" si="131">SUM(AQ79:AQ85)</f>
        <v>1239116</v>
      </c>
      <c r="AR78" s="191">
        <f t="shared" si="131"/>
        <v>-420690</v>
      </c>
      <c r="AS78" s="191">
        <f t="shared" si="131"/>
        <v>2249262</v>
      </c>
      <c r="AT78" s="198">
        <f t="shared" si="131"/>
        <v>309704</v>
      </c>
      <c r="AU78" s="199">
        <f t="shared" ref="AU78" si="132">SUM(AU79:AU85)</f>
        <v>543757</v>
      </c>
      <c r="AW78" s="210" t="s">
        <v>117</v>
      </c>
      <c r="AX78" s="133" t="s">
        <v>399</v>
      </c>
      <c r="AY78" s="235">
        <f t="shared" si="106"/>
        <v>-53067</v>
      </c>
      <c r="AZ78" s="235">
        <f t="shared" si="107"/>
        <v>150267.22999999998</v>
      </c>
      <c r="BA78" s="235">
        <f t="shared" si="108"/>
        <v>-504307.70999999996</v>
      </c>
      <c r="BB78" s="235">
        <f t="shared" si="109"/>
        <v>-519147</v>
      </c>
      <c r="BC78" s="235">
        <f t="shared" si="110"/>
        <v>-371751</v>
      </c>
      <c r="BD78" s="235">
        <f t="shared" si="111"/>
        <v>-507783</v>
      </c>
      <c r="BE78" s="235">
        <f t="shared" si="112"/>
        <v>-1510582.8</v>
      </c>
      <c r="BF78" s="235">
        <f t="shared" si="113"/>
        <v>1118990</v>
      </c>
      <c r="BG78" s="235">
        <f t="shared" si="114"/>
        <v>-523444</v>
      </c>
      <c r="BH78" s="273">
        <f t="shared" si="122"/>
        <v>52158.399999999907</v>
      </c>
      <c r="BI78" s="260">
        <f t="shared" si="53"/>
        <v>3377392</v>
      </c>
    </row>
    <row r="79" spans="1:61" ht="18" customHeight="1" x14ac:dyDescent="0.25">
      <c r="A79" s="211" t="s">
        <v>118</v>
      </c>
      <c r="B79" s="134" t="s">
        <v>378</v>
      </c>
      <c r="C79" s="195">
        <v>0</v>
      </c>
      <c r="D79" s="195">
        <v>0</v>
      </c>
      <c r="E79" s="195">
        <v>0</v>
      </c>
      <c r="F79" s="195">
        <v>0</v>
      </c>
      <c r="G79" s="195">
        <v>0</v>
      </c>
      <c r="H79" s="195">
        <v>0</v>
      </c>
      <c r="I79" s="195">
        <v>0</v>
      </c>
      <c r="J79" s="195">
        <v>0</v>
      </c>
      <c r="K79" s="195">
        <v>0</v>
      </c>
      <c r="L79" s="195">
        <v>0</v>
      </c>
      <c r="M79" s="195">
        <v>0</v>
      </c>
      <c r="N79" s="195">
        <v>0</v>
      </c>
      <c r="O79" s="195">
        <v>0</v>
      </c>
      <c r="P79" s="195">
        <v>0</v>
      </c>
      <c r="Q79" s="195">
        <v>0</v>
      </c>
      <c r="R79" s="195">
        <v>0</v>
      </c>
      <c r="S79" s="195">
        <v>0</v>
      </c>
      <c r="T79" s="195">
        <v>0</v>
      </c>
      <c r="U79" s="195">
        <v>0</v>
      </c>
      <c r="V79" s="195">
        <v>0</v>
      </c>
      <c r="W79" s="195">
        <v>0</v>
      </c>
      <c r="X79" s="195">
        <v>0</v>
      </c>
      <c r="Y79" s="195">
        <v>0</v>
      </c>
      <c r="Z79" s="195">
        <v>0</v>
      </c>
      <c r="AA79" s="195">
        <v>0</v>
      </c>
      <c r="AB79" s="195">
        <v>0</v>
      </c>
      <c r="AC79" s="195">
        <v>0</v>
      </c>
      <c r="AD79" s="195">
        <v>0</v>
      </c>
      <c r="AE79" s="191">
        <v>0</v>
      </c>
      <c r="AF79" s="192">
        <v>0</v>
      </c>
      <c r="AG79" s="192">
        <v>0</v>
      </c>
      <c r="AH79" s="192">
        <v>0</v>
      </c>
      <c r="AI79" s="192">
        <v>0</v>
      </c>
      <c r="AJ79" s="192">
        <v>0</v>
      </c>
      <c r="AK79" s="192">
        <v>0</v>
      </c>
      <c r="AL79" s="202">
        <v>0</v>
      </c>
      <c r="AM79" s="154">
        <v>0</v>
      </c>
      <c r="AN79" s="192">
        <v>0</v>
      </c>
      <c r="AO79" s="192">
        <v>0</v>
      </c>
      <c r="AP79" s="202">
        <v>0</v>
      </c>
      <c r="AQ79" s="192">
        <v>0</v>
      </c>
      <c r="AR79" s="192">
        <v>0</v>
      </c>
      <c r="AS79" s="192">
        <v>0</v>
      </c>
      <c r="AT79" s="202">
        <v>0</v>
      </c>
      <c r="AU79" s="203">
        <v>0</v>
      </c>
      <c r="AW79" s="211" t="s">
        <v>118</v>
      </c>
      <c r="AX79" s="134" t="s">
        <v>378</v>
      </c>
      <c r="AY79" s="4">
        <f t="shared" si="106"/>
        <v>0</v>
      </c>
      <c r="AZ79" s="4">
        <f t="shared" si="107"/>
        <v>0</v>
      </c>
      <c r="BA79" s="4">
        <f t="shared" si="108"/>
        <v>0</v>
      </c>
      <c r="BB79" s="4">
        <f t="shared" si="109"/>
        <v>0</v>
      </c>
      <c r="BC79" s="4">
        <f t="shared" si="110"/>
        <v>0</v>
      </c>
      <c r="BD79" s="4">
        <f t="shared" si="111"/>
        <v>0</v>
      </c>
      <c r="BE79" s="4">
        <f t="shared" si="112"/>
        <v>0</v>
      </c>
      <c r="BF79" s="4">
        <f t="shared" si="113"/>
        <v>0</v>
      </c>
      <c r="BG79" s="4">
        <f t="shared" si="114"/>
        <v>0</v>
      </c>
      <c r="BH79" s="274">
        <f t="shared" si="122"/>
        <v>0</v>
      </c>
      <c r="BI79" s="261">
        <f t="shared" si="53"/>
        <v>0</v>
      </c>
    </row>
    <row r="80" spans="1:61" ht="18" customHeight="1" x14ac:dyDescent="0.25">
      <c r="A80" s="211" t="s">
        <v>119</v>
      </c>
      <c r="B80" s="134" t="s">
        <v>303</v>
      </c>
      <c r="C80" s="195">
        <v>68700</v>
      </c>
      <c r="D80" s="195">
        <v>6500</v>
      </c>
      <c r="E80" s="195">
        <v>-38000</v>
      </c>
      <c r="F80" s="195">
        <v>-90267</v>
      </c>
      <c r="G80" s="195">
        <v>221767</v>
      </c>
      <c r="H80" s="195">
        <v>-40685.440000000002</v>
      </c>
      <c r="I80" s="195">
        <v>-30814.33</v>
      </c>
      <c r="J80" s="195">
        <v>0</v>
      </c>
      <c r="K80" s="195">
        <v>-237369</v>
      </c>
      <c r="L80" s="195">
        <v>-6180</v>
      </c>
      <c r="M80" s="195">
        <v>-75975</v>
      </c>
      <c r="N80" s="195">
        <v>-184783.71</v>
      </c>
      <c r="O80" s="195">
        <v>-228998</v>
      </c>
      <c r="P80" s="195">
        <v>-163631</v>
      </c>
      <c r="Q80" s="195">
        <v>35182</v>
      </c>
      <c r="R80" s="195">
        <v>-161700</v>
      </c>
      <c r="S80" s="195">
        <v>-27192</v>
      </c>
      <c r="T80" s="195">
        <v>-101286</v>
      </c>
      <c r="U80" s="195">
        <v>-186273</v>
      </c>
      <c r="V80" s="195">
        <v>-57000</v>
      </c>
      <c r="W80" s="195">
        <v>57792</v>
      </c>
      <c r="X80" s="195">
        <v>-73000</v>
      </c>
      <c r="Y80" s="195">
        <v>-295575</v>
      </c>
      <c r="Z80" s="195">
        <v>-197000</v>
      </c>
      <c r="AA80" s="195">
        <v>-145701</v>
      </c>
      <c r="AB80" s="195">
        <v>-98556</v>
      </c>
      <c r="AC80" s="195">
        <v>-694871.8</v>
      </c>
      <c r="AD80" s="195">
        <v>-571454</v>
      </c>
      <c r="AE80" s="192">
        <v>-18755</v>
      </c>
      <c r="AF80" s="192">
        <v>-84245</v>
      </c>
      <c r="AG80" s="192">
        <v>1014620</v>
      </c>
      <c r="AH80" s="192">
        <v>207370</v>
      </c>
      <c r="AI80" s="192">
        <v>-1136000</v>
      </c>
      <c r="AJ80" s="192">
        <v>654083</v>
      </c>
      <c r="AK80" s="192">
        <v>-194676</v>
      </c>
      <c r="AL80" s="202">
        <v>153149</v>
      </c>
      <c r="AM80" s="154">
        <v>1218159</v>
      </c>
      <c r="AN80" s="192">
        <v>230968</v>
      </c>
      <c r="AO80" s="192">
        <v>-785302</v>
      </c>
      <c r="AP80" s="202">
        <v>-1611666.6</v>
      </c>
      <c r="AQ80" s="192">
        <v>39116</v>
      </c>
      <c r="AR80" s="192">
        <v>-420690</v>
      </c>
      <c r="AS80" s="192">
        <v>2249262</v>
      </c>
      <c r="AT80" s="202">
        <v>2509704</v>
      </c>
      <c r="AU80" s="203">
        <v>543757</v>
      </c>
      <c r="AW80" s="211" t="s">
        <v>119</v>
      </c>
      <c r="AX80" s="134" t="s">
        <v>303</v>
      </c>
      <c r="AY80" s="4">
        <f t="shared" si="106"/>
        <v>-53067</v>
      </c>
      <c r="AZ80" s="4">
        <f t="shared" si="107"/>
        <v>150267.22999999998</v>
      </c>
      <c r="BA80" s="4">
        <f t="shared" si="108"/>
        <v>-504307.70999999996</v>
      </c>
      <c r="BB80" s="4">
        <f t="shared" si="109"/>
        <v>-519147</v>
      </c>
      <c r="BC80" s="4">
        <f t="shared" si="110"/>
        <v>-371751</v>
      </c>
      <c r="BD80" s="4">
        <f t="shared" si="111"/>
        <v>-507783</v>
      </c>
      <c r="BE80" s="4">
        <f t="shared" si="112"/>
        <v>-1510582.8</v>
      </c>
      <c r="BF80" s="4">
        <f t="shared" si="113"/>
        <v>1118990</v>
      </c>
      <c r="BG80" s="4">
        <f t="shared" si="114"/>
        <v>-523444</v>
      </c>
      <c r="BH80" s="274">
        <f t="shared" si="122"/>
        <v>-947841.60000000009</v>
      </c>
      <c r="BI80" s="261">
        <f t="shared" si="53"/>
        <v>4377392</v>
      </c>
    </row>
    <row r="81" spans="1:61" ht="18" customHeight="1" x14ac:dyDescent="0.25">
      <c r="A81" s="211" t="s">
        <v>120</v>
      </c>
      <c r="B81" s="134" t="s">
        <v>298</v>
      </c>
      <c r="C81" s="195">
        <v>0</v>
      </c>
      <c r="D81" s="195">
        <v>0</v>
      </c>
      <c r="E81" s="195">
        <v>0</v>
      </c>
      <c r="F81" s="195">
        <v>0</v>
      </c>
      <c r="G81" s="195">
        <v>0</v>
      </c>
      <c r="H81" s="195">
        <v>0</v>
      </c>
      <c r="I81" s="195">
        <v>0</v>
      </c>
      <c r="J81" s="195">
        <v>0</v>
      </c>
      <c r="K81" s="195">
        <v>0</v>
      </c>
      <c r="L81" s="195">
        <v>0</v>
      </c>
      <c r="M81" s="195">
        <v>0</v>
      </c>
      <c r="N81" s="195">
        <v>0</v>
      </c>
      <c r="O81" s="195">
        <v>0</v>
      </c>
      <c r="P81" s="195">
        <v>0</v>
      </c>
      <c r="Q81" s="195">
        <v>0</v>
      </c>
      <c r="R81" s="195">
        <v>0</v>
      </c>
      <c r="S81" s="195">
        <v>0</v>
      </c>
      <c r="T81" s="195">
        <v>0</v>
      </c>
      <c r="U81" s="195">
        <v>0</v>
      </c>
      <c r="V81" s="195">
        <v>0</v>
      </c>
      <c r="W81" s="195">
        <v>0</v>
      </c>
      <c r="X81" s="195">
        <v>0</v>
      </c>
      <c r="Y81" s="195">
        <v>0</v>
      </c>
      <c r="Z81" s="195">
        <v>0</v>
      </c>
      <c r="AA81" s="195">
        <v>0</v>
      </c>
      <c r="AB81" s="195">
        <v>0</v>
      </c>
      <c r="AC81" s="195">
        <v>0</v>
      </c>
      <c r="AD81" s="195">
        <v>0</v>
      </c>
      <c r="AE81" s="192">
        <v>0</v>
      </c>
      <c r="AF81" s="192">
        <v>0</v>
      </c>
      <c r="AG81" s="192">
        <v>0</v>
      </c>
      <c r="AH81" s="192">
        <v>0</v>
      </c>
      <c r="AI81" s="192">
        <v>0</v>
      </c>
      <c r="AJ81" s="192">
        <v>0</v>
      </c>
      <c r="AK81" s="192">
        <v>0</v>
      </c>
      <c r="AL81" s="202">
        <v>0</v>
      </c>
      <c r="AM81" s="154">
        <v>0</v>
      </c>
      <c r="AN81" s="192">
        <v>0</v>
      </c>
      <c r="AO81" s="192">
        <v>0</v>
      </c>
      <c r="AP81" s="202">
        <v>1000000</v>
      </c>
      <c r="AQ81" s="192">
        <v>1200000</v>
      </c>
      <c r="AR81" s="192">
        <v>0</v>
      </c>
      <c r="AS81" s="192">
        <v>0</v>
      </c>
      <c r="AT81" s="202">
        <v>-2200000</v>
      </c>
      <c r="AU81" s="203">
        <v>0</v>
      </c>
      <c r="AW81" s="211" t="s">
        <v>120</v>
      </c>
      <c r="AX81" s="134" t="s">
        <v>298</v>
      </c>
      <c r="AY81" s="4">
        <f t="shared" si="106"/>
        <v>0</v>
      </c>
      <c r="AZ81" s="4">
        <f t="shared" si="107"/>
        <v>0</v>
      </c>
      <c r="BA81" s="4">
        <f t="shared" si="108"/>
        <v>0</v>
      </c>
      <c r="BB81" s="4">
        <f t="shared" si="109"/>
        <v>0</v>
      </c>
      <c r="BC81" s="4">
        <f t="shared" si="110"/>
        <v>0</v>
      </c>
      <c r="BD81" s="4">
        <f t="shared" si="111"/>
        <v>0</v>
      </c>
      <c r="BE81" s="4">
        <f t="shared" si="112"/>
        <v>0</v>
      </c>
      <c r="BF81" s="4">
        <f t="shared" si="113"/>
        <v>0</v>
      </c>
      <c r="BG81" s="4">
        <f t="shared" si="114"/>
        <v>0</v>
      </c>
      <c r="BH81" s="274">
        <f t="shared" si="122"/>
        <v>1000000</v>
      </c>
      <c r="BI81" s="261">
        <f t="shared" si="53"/>
        <v>-1000000</v>
      </c>
    </row>
    <row r="82" spans="1:61" ht="18" customHeight="1" x14ac:dyDescent="0.25">
      <c r="A82" s="211" t="s">
        <v>121</v>
      </c>
      <c r="B82" s="134" t="s">
        <v>299</v>
      </c>
      <c r="C82" s="195">
        <v>0</v>
      </c>
      <c r="D82" s="195">
        <v>0</v>
      </c>
      <c r="E82" s="195">
        <v>0</v>
      </c>
      <c r="F82" s="195">
        <v>0</v>
      </c>
      <c r="G82" s="195">
        <v>0</v>
      </c>
      <c r="H82" s="195">
        <v>0</v>
      </c>
      <c r="I82" s="195">
        <v>0</v>
      </c>
      <c r="J82" s="195">
        <v>0</v>
      </c>
      <c r="K82" s="195">
        <v>0</v>
      </c>
      <c r="L82" s="195">
        <v>0</v>
      </c>
      <c r="M82" s="195">
        <v>0</v>
      </c>
      <c r="N82" s="195">
        <v>0</v>
      </c>
      <c r="O82" s="195">
        <v>0</v>
      </c>
      <c r="P82" s="195">
        <v>0</v>
      </c>
      <c r="Q82" s="195">
        <v>0</v>
      </c>
      <c r="R82" s="195">
        <v>0</v>
      </c>
      <c r="S82" s="195">
        <v>0</v>
      </c>
      <c r="T82" s="195">
        <v>0</v>
      </c>
      <c r="U82" s="195">
        <v>0</v>
      </c>
      <c r="V82" s="195">
        <v>0</v>
      </c>
      <c r="W82" s="195">
        <v>0</v>
      </c>
      <c r="X82" s="195">
        <v>0</v>
      </c>
      <c r="Y82" s="195">
        <v>0</v>
      </c>
      <c r="Z82" s="195">
        <v>0</v>
      </c>
      <c r="AA82" s="195">
        <v>0</v>
      </c>
      <c r="AB82" s="195">
        <v>0</v>
      </c>
      <c r="AC82" s="195">
        <v>0</v>
      </c>
      <c r="AD82" s="195">
        <v>0</v>
      </c>
      <c r="AE82" s="192">
        <v>0</v>
      </c>
      <c r="AF82" s="192">
        <v>0</v>
      </c>
      <c r="AG82" s="192">
        <v>0</v>
      </c>
      <c r="AH82" s="192">
        <v>0</v>
      </c>
      <c r="AI82" s="192">
        <v>0</v>
      </c>
      <c r="AJ82" s="192">
        <v>0</v>
      </c>
      <c r="AK82" s="192">
        <v>0</v>
      </c>
      <c r="AL82" s="202">
        <v>0</v>
      </c>
      <c r="AM82" s="154">
        <v>0</v>
      </c>
      <c r="AN82" s="192">
        <v>0</v>
      </c>
      <c r="AO82" s="192">
        <v>0</v>
      </c>
      <c r="AP82" s="202">
        <v>0</v>
      </c>
      <c r="AQ82" s="192">
        <v>0</v>
      </c>
      <c r="AR82" s="192">
        <v>0</v>
      </c>
      <c r="AS82" s="192">
        <v>0</v>
      </c>
      <c r="AT82" s="202">
        <v>0</v>
      </c>
      <c r="AU82" s="203">
        <v>0</v>
      </c>
      <c r="AW82" s="211" t="s">
        <v>121</v>
      </c>
      <c r="AX82" s="134" t="s">
        <v>299</v>
      </c>
      <c r="AY82" s="4">
        <f t="shared" si="106"/>
        <v>0</v>
      </c>
      <c r="AZ82" s="4">
        <f t="shared" si="107"/>
        <v>0</v>
      </c>
      <c r="BA82" s="4">
        <f t="shared" si="108"/>
        <v>0</v>
      </c>
      <c r="BB82" s="4">
        <f t="shared" si="109"/>
        <v>0</v>
      </c>
      <c r="BC82" s="4">
        <f t="shared" si="110"/>
        <v>0</v>
      </c>
      <c r="BD82" s="4">
        <f t="shared" si="111"/>
        <v>0</v>
      </c>
      <c r="BE82" s="4">
        <f t="shared" si="112"/>
        <v>0</v>
      </c>
      <c r="BF82" s="4">
        <f t="shared" si="113"/>
        <v>0</v>
      </c>
      <c r="BG82" s="4">
        <f t="shared" si="114"/>
        <v>0</v>
      </c>
      <c r="BH82" s="274">
        <f t="shared" si="122"/>
        <v>0</v>
      </c>
      <c r="BI82" s="261">
        <f t="shared" ref="BI82:BI94" si="133">AQ82+AR82+AS82+AT82</f>
        <v>0</v>
      </c>
    </row>
    <row r="83" spans="1:61" ht="18" customHeight="1" x14ac:dyDescent="0.25">
      <c r="A83" s="211" t="s">
        <v>122</v>
      </c>
      <c r="B83" s="134" t="s">
        <v>370</v>
      </c>
      <c r="C83" s="195">
        <v>0</v>
      </c>
      <c r="D83" s="195">
        <v>0</v>
      </c>
      <c r="E83" s="195">
        <v>0</v>
      </c>
      <c r="F83" s="195">
        <v>0</v>
      </c>
      <c r="G83" s="195">
        <v>0</v>
      </c>
      <c r="H83" s="195">
        <v>0</v>
      </c>
      <c r="I83" s="195">
        <v>0</v>
      </c>
      <c r="J83" s="195">
        <v>0</v>
      </c>
      <c r="K83" s="195">
        <v>0</v>
      </c>
      <c r="L83" s="195">
        <v>0</v>
      </c>
      <c r="M83" s="195">
        <v>0</v>
      </c>
      <c r="N83" s="195">
        <v>0</v>
      </c>
      <c r="O83" s="195">
        <v>0</v>
      </c>
      <c r="P83" s="195">
        <v>0</v>
      </c>
      <c r="Q83" s="195">
        <v>0</v>
      </c>
      <c r="R83" s="195">
        <v>0</v>
      </c>
      <c r="S83" s="195">
        <v>0</v>
      </c>
      <c r="T83" s="195">
        <v>0</v>
      </c>
      <c r="U83" s="195">
        <v>0</v>
      </c>
      <c r="V83" s="195">
        <v>0</v>
      </c>
      <c r="W83" s="195">
        <v>0</v>
      </c>
      <c r="X83" s="195">
        <v>0</v>
      </c>
      <c r="Y83" s="195">
        <v>0</v>
      </c>
      <c r="Z83" s="195">
        <v>0</v>
      </c>
      <c r="AA83" s="195">
        <v>0</v>
      </c>
      <c r="AB83" s="195">
        <v>0</v>
      </c>
      <c r="AC83" s="195">
        <v>0</v>
      </c>
      <c r="AD83" s="195">
        <v>0</v>
      </c>
      <c r="AE83" s="192">
        <v>0</v>
      </c>
      <c r="AF83" s="192">
        <v>0</v>
      </c>
      <c r="AG83" s="192">
        <v>0</v>
      </c>
      <c r="AH83" s="192">
        <v>0</v>
      </c>
      <c r="AI83" s="192">
        <v>0</v>
      </c>
      <c r="AJ83" s="192">
        <v>0</v>
      </c>
      <c r="AK83" s="192">
        <v>0</v>
      </c>
      <c r="AL83" s="202">
        <v>0</v>
      </c>
      <c r="AM83" s="154">
        <v>0</v>
      </c>
      <c r="AN83" s="192">
        <v>0</v>
      </c>
      <c r="AO83" s="192">
        <v>0</v>
      </c>
      <c r="AP83" s="202">
        <v>0</v>
      </c>
      <c r="AQ83" s="192">
        <v>0</v>
      </c>
      <c r="AR83" s="192">
        <v>0</v>
      </c>
      <c r="AS83" s="192">
        <v>0</v>
      </c>
      <c r="AT83" s="202">
        <v>0</v>
      </c>
      <c r="AU83" s="203">
        <v>0</v>
      </c>
      <c r="AW83" s="211" t="s">
        <v>122</v>
      </c>
      <c r="AX83" s="134" t="s">
        <v>370</v>
      </c>
      <c r="AY83" s="4">
        <f t="shared" si="106"/>
        <v>0</v>
      </c>
      <c r="AZ83" s="4">
        <f t="shared" si="107"/>
        <v>0</v>
      </c>
      <c r="BA83" s="4">
        <f t="shared" si="108"/>
        <v>0</v>
      </c>
      <c r="BB83" s="4">
        <f t="shared" si="109"/>
        <v>0</v>
      </c>
      <c r="BC83" s="4">
        <f t="shared" si="110"/>
        <v>0</v>
      </c>
      <c r="BD83" s="4">
        <f t="shared" si="111"/>
        <v>0</v>
      </c>
      <c r="BE83" s="4">
        <f t="shared" si="112"/>
        <v>0</v>
      </c>
      <c r="BF83" s="4">
        <f t="shared" si="113"/>
        <v>0</v>
      </c>
      <c r="BG83" s="4">
        <f t="shared" si="114"/>
        <v>0</v>
      </c>
      <c r="BH83" s="274">
        <f t="shared" si="122"/>
        <v>0</v>
      </c>
      <c r="BI83" s="261">
        <f t="shared" si="133"/>
        <v>0</v>
      </c>
    </row>
    <row r="84" spans="1:61" ht="18" customHeight="1" x14ac:dyDescent="0.25">
      <c r="A84" s="211" t="s">
        <v>123</v>
      </c>
      <c r="B84" s="134" t="s">
        <v>367</v>
      </c>
      <c r="C84" s="195">
        <v>0</v>
      </c>
      <c r="D84" s="195">
        <v>0</v>
      </c>
      <c r="E84" s="195">
        <v>0</v>
      </c>
      <c r="F84" s="195">
        <v>0</v>
      </c>
      <c r="G84" s="195">
        <v>0</v>
      </c>
      <c r="H84" s="195">
        <v>0</v>
      </c>
      <c r="I84" s="195">
        <v>0</v>
      </c>
      <c r="J84" s="195">
        <v>0</v>
      </c>
      <c r="K84" s="195">
        <v>0</v>
      </c>
      <c r="L84" s="195">
        <v>0</v>
      </c>
      <c r="M84" s="195">
        <v>0</v>
      </c>
      <c r="N84" s="195">
        <v>0</v>
      </c>
      <c r="O84" s="195">
        <v>0</v>
      </c>
      <c r="P84" s="195">
        <v>0</v>
      </c>
      <c r="Q84" s="195">
        <v>0</v>
      </c>
      <c r="R84" s="195">
        <v>0</v>
      </c>
      <c r="S84" s="195">
        <v>0</v>
      </c>
      <c r="T84" s="195">
        <v>0</v>
      </c>
      <c r="U84" s="195">
        <v>0</v>
      </c>
      <c r="V84" s="195">
        <v>0</v>
      </c>
      <c r="W84" s="195">
        <v>0</v>
      </c>
      <c r="X84" s="195">
        <v>0</v>
      </c>
      <c r="Y84" s="195">
        <v>0</v>
      </c>
      <c r="Z84" s="195">
        <v>0</v>
      </c>
      <c r="AA84" s="195">
        <v>0</v>
      </c>
      <c r="AB84" s="195">
        <v>0</v>
      </c>
      <c r="AC84" s="195">
        <v>0</v>
      </c>
      <c r="AD84" s="195">
        <v>0</v>
      </c>
      <c r="AE84" s="192">
        <v>0</v>
      </c>
      <c r="AF84" s="192">
        <v>0</v>
      </c>
      <c r="AG84" s="192">
        <v>0</v>
      </c>
      <c r="AH84" s="192">
        <v>0</v>
      </c>
      <c r="AI84" s="192">
        <v>0</v>
      </c>
      <c r="AJ84" s="192">
        <v>0</v>
      </c>
      <c r="AK84" s="192">
        <v>0</v>
      </c>
      <c r="AL84" s="202">
        <v>0</v>
      </c>
      <c r="AM84" s="154">
        <v>0</v>
      </c>
      <c r="AN84" s="192">
        <v>0</v>
      </c>
      <c r="AO84" s="192">
        <v>0</v>
      </c>
      <c r="AP84" s="202">
        <v>0</v>
      </c>
      <c r="AQ84" s="192">
        <v>0</v>
      </c>
      <c r="AR84" s="192">
        <v>0</v>
      </c>
      <c r="AS84" s="192">
        <v>0</v>
      </c>
      <c r="AT84" s="202">
        <v>0</v>
      </c>
      <c r="AU84" s="203">
        <v>0</v>
      </c>
      <c r="AW84" s="211" t="s">
        <v>123</v>
      </c>
      <c r="AX84" s="134" t="s">
        <v>367</v>
      </c>
      <c r="AY84" s="4">
        <f t="shared" si="106"/>
        <v>0</v>
      </c>
      <c r="AZ84" s="4">
        <f t="shared" si="107"/>
        <v>0</v>
      </c>
      <c r="BA84" s="4">
        <f t="shared" si="108"/>
        <v>0</v>
      </c>
      <c r="BB84" s="4">
        <f t="shared" si="109"/>
        <v>0</v>
      </c>
      <c r="BC84" s="4">
        <f t="shared" si="110"/>
        <v>0</v>
      </c>
      <c r="BD84" s="4">
        <f t="shared" si="111"/>
        <v>0</v>
      </c>
      <c r="BE84" s="4">
        <f t="shared" si="112"/>
        <v>0</v>
      </c>
      <c r="BF84" s="4">
        <f t="shared" si="113"/>
        <v>0</v>
      </c>
      <c r="BG84" s="4">
        <f t="shared" si="114"/>
        <v>0</v>
      </c>
      <c r="BH84" s="274">
        <f t="shared" si="122"/>
        <v>0</v>
      </c>
      <c r="BI84" s="261">
        <f t="shared" si="133"/>
        <v>0</v>
      </c>
    </row>
    <row r="85" spans="1:61" ht="18" customHeight="1" x14ac:dyDescent="0.25">
      <c r="A85" s="211" t="s">
        <v>124</v>
      </c>
      <c r="B85" s="134" t="s">
        <v>379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195">
        <v>0</v>
      </c>
      <c r="M85" s="195">
        <v>0</v>
      </c>
      <c r="N85" s="195">
        <v>0</v>
      </c>
      <c r="O85" s="195">
        <v>0</v>
      </c>
      <c r="P85" s="195">
        <v>0</v>
      </c>
      <c r="Q85" s="195">
        <v>0</v>
      </c>
      <c r="R85" s="195">
        <v>0</v>
      </c>
      <c r="S85" s="195">
        <v>0</v>
      </c>
      <c r="T85" s="195">
        <v>0</v>
      </c>
      <c r="U85" s="195">
        <v>0</v>
      </c>
      <c r="V85" s="195">
        <v>0</v>
      </c>
      <c r="W85" s="195">
        <v>0</v>
      </c>
      <c r="X85" s="195">
        <v>0</v>
      </c>
      <c r="Y85" s="195">
        <v>0</v>
      </c>
      <c r="Z85" s="195">
        <v>0</v>
      </c>
      <c r="AA85" s="195">
        <v>0</v>
      </c>
      <c r="AB85" s="195">
        <v>0</v>
      </c>
      <c r="AC85" s="195">
        <v>0</v>
      </c>
      <c r="AD85" s="195">
        <v>0</v>
      </c>
      <c r="AE85" s="192">
        <v>0</v>
      </c>
      <c r="AF85" s="192">
        <v>0</v>
      </c>
      <c r="AG85" s="192">
        <v>0</v>
      </c>
      <c r="AH85" s="192">
        <v>0</v>
      </c>
      <c r="AI85" s="192">
        <v>0</v>
      </c>
      <c r="AJ85" s="192">
        <v>0</v>
      </c>
      <c r="AK85" s="192">
        <v>0</v>
      </c>
      <c r="AL85" s="202">
        <v>0</v>
      </c>
      <c r="AM85" s="154">
        <v>0</v>
      </c>
      <c r="AN85" s="192">
        <v>0</v>
      </c>
      <c r="AO85" s="192">
        <v>0</v>
      </c>
      <c r="AP85" s="202">
        <v>0</v>
      </c>
      <c r="AQ85" s="192">
        <v>0</v>
      </c>
      <c r="AR85" s="192">
        <v>0</v>
      </c>
      <c r="AS85" s="192">
        <v>0</v>
      </c>
      <c r="AT85" s="202">
        <v>0</v>
      </c>
      <c r="AU85" s="203">
        <v>0</v>
      </c>
      <c r="AW85" s="211" t="s">
        <v>124</v>
      </c>
      <c r="AX85" s="134" t="s">
        <v>379</v>
      </c>
      <c r="AY85" s="4">
        <f t="shared" si="106"/>
        <v>0</v>
      </c>
      <c r="AZ85" s="4">
        <f t="shared" si="107"/>
        <v>0</v>
      </c>
      <c r="BA85" s="4">
        <f t="shared" si="108"/>
        <v>0</v>
      </c>
      <c r="BB85" s="4">
        <f t="shared" si="109"/>
        <v>0</v>
      </c>
      <c r="BC85" s="4">
        <f t="shared" si="110"/>
        <v>0</v>
      </c>
      <c r="BD85" s="4">
        <f t="shared" si="111"/>
        <v>0</v>
      </c>
      <c r="BE85" s="4">
        <f t="shared" si="112"/>
        <v>0</v>
      </c>
      <c r="BF85" s="4">
        <f t="shared" si="113"/>
        <v>0</v>
      </c>
      <c r="BG85" s="4">
        <f t="shared" si="114"/>
        <v>0</v>
      </c>
      <c r="BH85" s="274">
        <f t="shared" si="122"/>
        <v>0</v>
      </c>
      <c r="BI85" s="261">
        <f t="shared" si="133"/>
        <v>0</v>
      </c>
    </row>
    <row r="86" spans="1:61" ht="18" customHeight="1" x14ac:dyDescent="0.25">
      <c r="A86" s="210" t="s">
        <v>125</v>
      </c>
      <c r="B86" s="133" t="s">
        <v>220</v>
      </c>
      <c r="C86" s="194">
        <f>SUM(C87:C94)</f>
        <v>332728.56194792665</v>
      </c>
      <c r="D86" s="194">
        <f t="shared" ref="D86:Y86" si="134">SUM(D87:D94)</f>
        <v>209833.73095531095</v>
      </c>
      <c r="E86" s="194">
        <f t="shared" si="134"/>
        <v>189792.57420220826</v>
      </c>
      <c r="F86" s="194">
        <f t="shared" si="134"/>
        <v>378236.31784149841</v>
      </c>
      <c r="G86" s="194">
        <f t="shared" si="134"/>
        <v>652281.45977620559</v>
      </c>
      <c r="H86" s="194">
        <f t="shared" si="134"/>
        <v>-112205.68959378099</v>
      </c>
      <c r="I86" s="194">
        <f t="shared" si="134"/>
        <v>343992.11398533417</v>
      </c>
      <c r="J86" s="194">
        <f t="shared" si="134"/>
        <v>401931.14591621049</v>
      </c>
      <c r="K86" s="194">
        <f t="shared" si="134"/>
        <v>251948.19315030897</v>
      </c>
      <c r="L86" s="194">
        <f t="shared" si="134"/>
        <v>192825.20804164294</v>
      </c>
      <c r="M86" s="194">
        <f t="shared" si="134"/>
        <v>191583.54903755995</v>
      </c>
      <c r="N86" s="194">
        <f t="shared" si="134"/>
        <v>202465.31593000001</v>
      </c>
      <c r="O86" s="194">
        <f t="shared" si="134"/>
        <v>266003.554</v>
      </c>
      <c r="P86" s="194">
        <f t="shared" si="134"/>
        <v>242310.69324759999</v>
      </c>
      <c r="Q86" s="194">
        <f t="shared" si="134"/>
        <v>269783.38656919997</v>
      </c>
      <c r="R86" s="194">
        <f t="shared" si="134"/>
        <v>553181.53951999999</v>
      </c>
      <c r="S86" s="194">
        <f t="shared" si="134"/>
        <v>184591.15704000002</v>
      </c>
      <c r="T86" s="194">
        <f t="shared" si="134"/>
        <v>328665.80312000006</v>
      </c>
      <c r="U86" s="194">
        <f t="shared" si="134"/>
        <v>-39868.014720000036</v>
      </c>
      <c r="V86" s="194">
        <f t="shared" si="134"/>
        <v>106049.20415999996</v>
      </c>
      <c r="W86" s="194">
        <f t="shared" si="134"/>
        <v>556258.98591999989</v>
      </c>
      <c r="X86" s="194">
        <f t="shared" si="134"/>
        <v>485048.62615999993</v>
      </c>
      <c r="Y86" s="194">
        <f t="shared" si="134"/>
        <v>389466.03408000007</v>
      </c>
      <c r="Z86" s="194">
        <f t="shared" ref="Z86" si="135">SUM(Z87:Z94)</f>
        <v>1982553.9928000001</v>
      </c>
      <c r="AA86" s="194">
        <f t="shared" ref="AA86" si="136">SUM(AA87:AA94)</f>
        <v>302327.77351999993</v>
      </c>
      <c r="AB86" s="194">
        <f t="shared" ref="AB86" si="137">SUM(AB87:AB94)</f>
        <v>-302084.80112000008</v>
      </c>
      <c r="AC86" s="194">
        <f t="shared" ref="AC86" si="138">SUM(AC87:AC94)</f>
        <v>946764.90159999975</v>
      </c>
      <c r="AD86" s="194">
        <f t="shared" ref="AD86" si="139">SUM(AD87:AD94)</f>
        <v>475995.35320000001</v>
      </c>
      <c r="AE86" s="191">
        <f>SUM(AE87:AE94)</f>
        <v>160154.92488000006</v>
      </c>
      <c r="AF86" s="191">
        <f t="shared" ref="AF86:AK86" si="140">SUM(AF87:AF94)</f>
        <v>1495568.1412799999</v>
      </c>
      <c r="AG86" s="191">
        <f t="shared" si="140"/>
        <v>779546</v>
      </c>
      <c r="AH86" s="191">
        <f t="shared" si="140"/>
        <v>4754401.2970399996</v>
      </c>
      <c r="AI86" s="191">
        <f t="shared" si="140"/>
        <v>1504341.1529420002</v>
      </c>
      <c r="AJ86" s="191">
        <f t="shared" si="140"/>
        <v>985848.2</v>
      </c>
      <c r="AK86" s="191">
        <f t="shared" si="140"/>
        <v>703875.22928999993</v>
      </c>
      <c r="AL86" s="198">
        <f>SUM(AL87:AL94)</f>
        <v>1032222.8</v>
      </c>
      <c r="AM86" s="193">
        <f t="shared" ref="AM86:AO86" si="141">SUM(AM87:AM94)</f>
        <v>-186039.69866000011</v>
      </c>
      <c r="AN86" s="191">
        <f t="shared" si="141"/>
        <v>101961.12442999997</v>
      </c>
      <c r="AO86" s="191">
        <f t="shared" si="141"/>
        <v>2242847.2625249997</v>
      </c>
      <c r="AP86" s="198">
        <f>SUM(AP87:AP94)</f>
        <v>2051427.44</v>
      </c>
      <c r="AQ86" s="191">
        <f t="shared" ref="AQ86:AS86" si="142">SUM(AQ87:AQ94)</f>
        <v>-71368.74245000002</v>
      </c>
      <c r="AR86" s="191">
        <f t="shared" si="142"/>
        <v>-50585.904330000281</v>
      </c>
      <c r="AS86" s="191">
        <f t="shared" si="142"/>
        <v>1515657.1022400004</v>
      </c>
      <c r="AT86" s="198">
        <f>SUM(AT87:AT94)</f>
        <v>1757522.9500000002</v>
      </c>
      <c r="AU86" s="199">
        <f>SUM(AU87:AU94)</f>
        <v>168613.51</v>
      </c>
      <c r="AW86" s="210" t="s">
        <v>125</v>
      </c>
      <c r="AX86" s="133" t="s">
        <v>220</v>
      </c>
      <c r="AY86" s="235">
        <f t="shared" si="106"/>
        <v>1110591.1849469442</v>
      </c>
      <c r="AZ86" s="235">
        <f t="shared" si="107"/>
        <v>1285999.0300839692</v>
      </c>
      <c r="BA86" s="235">
        <f t="shared" si="108"/>
        <v>838822.26615951187</v>
      </c>
      <c r="BB86" s="235">
        <f t="shared" si="109"/>
        <v>1331279.1733368</v>
      </c>
      <c r="BC86" s="235">
        <f t="shared" si="110"/>
        <v>579438.1496</v>
      </c>
      <c r="BD86" s="235">
        <f t="shared" si="111"/>
        <v>3413327.6389600001</v>
      </c>
      <c r="BE86" s="235">
        <f t="shared" si="112"/>
        <v>1423003.2271999996</v>
      </c>
      <c r="BF86" s="235">
        <f t="shared" si="113"/>
        <v>7189670.3631999996</v>
      </c>
      <c r="BG86" s="235">
        <f t="shared" si="114"/>
        <v>4226287.3822320001</v>
      </c>
      <c r="BH86" s="273">
        <f t="shared" si="122"/>
        <v>4210196.1282949988</v>
      </c>
      <c r="BI86" s="260">
        <f t="shared" si="133"/>
        <v>3151225.40546</v>
      </c>
    </row>
    <row r="87" spans="1:61" ht="18" customHeight="1" x14ac:dyDescent="0.25">
      <c r="A87" s="212">
        <v>3321</v>
      </c>
      <c r="B87" s="134" t="s">
        <v>380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  <c r="H87" s="195">
        <v>0</v>
      </c>
      <c r="I87" s="195">
        <v>0</v>
      </c>
      <c r="J87" s="195">
        <v>0</v>
      </c>
      <c r="K87" s="195">
        <v>0</v>
      </c>
      <c r="L87" s="195">
        <v>0</v>
      </c>
      <c r="M87" s="195">
        <v>0</v>
      </c>
      <c r="N87" s="195">
        <v>0</v>
      </c>
      <c r="O87" s="195">
        <v>0</v>
      </c>
      <c r="P87" s="195">
        <v>0</v>
      </c>
      <c r="Q87" s="195">
        <v>0</v>
      </c>
      <c r="R87" s="195">
        <v>0</v>
      </c>
      <c r="S87" s="195">
        <v>0</v>
      </c>
      <c r="T87" s="195">
        <v>0</v>
      </c>
      <c r="U87" s="195">
        <v>0</v>
      </c>
      <c r="V87" s="195">
        <v>0</v>
      </c>
      <c r="W87" s="195">
        <v>0</v>
      </c>
      <c r="X87" s="195">
        <v>0</v>
      </c>
      <c r="Y87" s="195">
        <v>0</v>
      </c>
      <c r="Z87" s="195">
        <v>0</v>
      </c>
      <c r="AA87" s="195">
        <v>0</v>
      </c>
      <c r="AB87" s="195">
        <v>0</v>
      </c>
      <c r="AC87" s="195">
        <v>0</v>
      </c>
      <c r="AD87" s="195">
        <v>0</v>
      </c>
      <c r="AE87" s="192">
        <v>0</v>
      </c>
      <c r="AF87" s="192">
        <v>0</v>
      </c>
      <c r="AG87" s="192">
        <v>0</v>
      </c>
      <c r="AH87" s="192">
        <v>0</v>
      </c>
      <c r="AI87" s="192">
        <v>0</v>
      </c>
      <c r="AJ87" s="192">
        <v>0</v>
      </c>
      <c r="AK87" s="192">
        <v>0</v>
      </c>
      <c r="AL87" s="202">
        <v>0</v>
      </c>
      <c r="AM87" s="154">
        <v>0</v>
      </c>
      <c r="AN87" s="192">
        <v>0</v>
      </c>
      <c r="AO87" s="192">
        <v>0</v>
      </c>
      <c r="AP87" s="202">
        <v>0</v>
      </c>
      <c r="AQ87" s="192">
        <v>0</v>
      </c>
      <c r="AR87" s="192">
        <v>0</v>
      </c>
      <c r="AS87" s="192">
        <v>0</v>
      </c>
      <c r="AT87" s="202">
        <v>0</v>
      </c>
      <c r="AU87" s="203">
        <v>0</v>
      </c>
      <c r="AW87" s="212">
        <v>3321</v>
      </c>
      <c r="AX87" s="134" t="s">
        <v>380</v>
      </c>
      <c r="AY87" s="4">
        <f t="shared" si="106"/>
        <v>0</v>
      </c>
      <c r="AZ87" s="4">
        <f t="shared" si="107"/>
        <v>0</v>
      </c>
      <c r="BA87" s="4">
        <f t="shared" si="108"/>
        <v>0</v>
      </c>
      <c r="BB87" s="4">
        <f t="shared" si="109"/>
        <v>0</v>
      </c>
      <c r="BC87" s="4">
        <f t="shared" si="110"/>
        <v>0</v>
      </c>
      <c r="BD87" s="4">
        <f t="shared" si="111"/>
        <v>0</v>
      </c>
      <c r="BE87" s="4">
        <f t="shared" si="112"/>
        <v>0</v>
      </c>
      <c r="BF87" s="4">
        <f t="shared" si="113"/>
        <v>0</v>
      </c>
      <c r="BG87" s="4">
        <f t="shared" si="114"/>
        <v>0</v>
      </c>
      <c r="BH87" s="274">
        <f t="shared" si="122"/>
        <v>0</v>
      </c>
      <c r="BI87" s="261">
        <f t="shared" si="133"/>
        <v>0</v>
      </c>
    </row>
    <row r="88" spans="1:61" ht="18" customHeight="1" x14ac:dyDescent="0.25">
      <c r="A88" s="211" t="s">
        <v>126</v>
      </c>
      <c r="B88" s="134" t="s">
        <v>365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  <c r="H88" s="195">
        <v>0</v>
      </c>
      <c r="I88" s="195">
        <v>0</v>
      </c>
      <c r="J88" s="195">
        <v>0</v>
      </c>
      <c r="K88" s="195">
        <v>0</v>
      </c>
      <c r="L88" s="195">
        <v>0</v>
      </c>
      <c r="M88" s="195">
        <v>0</v>
      </c>
      <c r="N88" s="195">
        <v>0</v>
      </c>
      <c r="O88" s="195">
        <v>0</v>
      </c>
      <c r="P88" s="195">
        <v>0</v>
      </c>
      <c r="Q88" s="195">
        <v>0</v>
      </c>
      <c r="R88" s="195">
        <v>0</v>
      </c>
      <c r="S88" s="195">
        <v>0</v>
      </c>
      <c r="T88" s="195">
        <v>0</v>
      </c>
      <c r="U88" s="195">
        <v>0</v>
      </c>
      <c r="V88" s="195">
        <v>0</v>
      </c>
      <c r="W88" s="195">
        <v>0</v>
      </c>
      <c r="X88" s="195">
        <v>0</v>
      </c>
      <c r="Y88" s="195">
        <v>0</v>
      </c>
      <c r="Z88" s="195">
        <v>0</v>
      </c>
      <c r="AA88" s="195">
        <v>0</v>
      </c>
      <c r="AB88" s="195">
        <v>0</v>
      </c>
      <c r="AC88" s="195">
        <v>0</v>
      </c>
      <c r="AD88" s="195">
        <v>0</v>
      </c>
      <c r="AE88" s="192">
        <v>0</v>
      </c>
      <c r="AF88" s="192">
        <v>0</v>
      </c>
      <c r="AG88" s="192">
        <v>0</v>
      </c>
      <c r="AH88" s="192">
        <v>0</v>
      </c>
      <c r="AI88" s="192">
        <v>0</v>
      </c>
      <c r="AJ88" s="192">
        <v>0</v>
      </c>
      <c r="AK88" s="192">
        <v>0</v>
      </c>
      <c r="AL88" s="202">
        <v>0</v>
      </c>
      <c r="AM88" s="154">
        <v>0</v>
      </c>
      <c r="AN88" s="192">
        <v>0</v>
      </c>
      <c r="AO88" s="192">
        <v>0</v>
      </c>
      <c r="AP88" s="202">
        <v>0</v>
      </c>
      <c r="AQ88" s="192">
        <v>0</v>
      </c>
      <c r="AR88" s="192">
        <v>0</v>
      </c>
      <c r="AS88" s="192">
        <v>0</v>
      </c>
      <c r="AT88" s="202">
        <v>0</v>
      </c>
      <c r="AU88" s="203">
        <v>0</v>
      </c>
      <c r="AW88" s="211" t="s">
        <v>126</v>
      </c>
      <c r="AX88" s="134" t="s">
        <v>365</v>
      </c>
      <c r="AY88" s="4">
        <f t="shared" si="106"/>
        <v>0</v>
      </c>
      <c r="AZ88" s="4">
        <f t="shared" si="107"/>
        <v>0</v>
      </c>
      <c r="BA88" s="4">
        <f t="shared" si="108"/>
        <v>0</v>
      </c>
      <c r="BB88" s="4">
        <f t="shared" si="109"/>
        <v>0</v>
      </c>
      <c r="BC88" s="4">
        <f t="shared" si="110"/>
        <v>0</v>
      </c>
      <c r="BD88" s="4">
        <f t="shared" si="111"/>
        <v>0</v>
      </c>
      <c r="BE88" s="4">
        <f t="shared" si="112"/>
        <v>0</v>
      </c>
      <c r="BF88" s="4">
        <f t="shared" si="113"/>
        <v>0</v>
      </c>
      <c r="BG88" s="4">
        <f t="shared" si="114"/>
        <v>0</v>
      </c>
      <c r="BH88" s="274">
        <f t="shared" si="122"/>
        <v>0</v>
      </c>
      <c r="BI88" s="261">
        <f t="shared" si="133"/>
        <v>0</v>
      </c>
    </row>
    <row r="89" spans="1:61" ht="18" customHeight="1" x14ac:dyDescent="0.25">
      <c r="A89" s="211" t="s">
        <v>127</v>
      </c>
      <c r="B89" s="134" t="s">
        <v>369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  <c r="H89" s="195">
        <v>0</v>
      </c>
      <c r="I89" s="195">
        <v>0</v>
      </c>
      <c r="J89" s="195">
        <v>0</v>
      </c>
      <c r="K89" s="195">
        <v>0</v>
      </c>
      <c r="L89" s="195">
        <v>0</v>
      </c>
      <c r="M89" s="195">
        <v>0</v>
      </c>
      <c r="N89" s="195">
        <v>0</v>
      </c>
      <c r="O89" s="195">
        <v>0</v>
      </c>
      <c r="P89" s="195">
        <v>0</v>
      </c>
      <c r="Q89" s="195">
        <v>0</v>
      </c>
      <c r="R89" s="195">
        <v>0</v>
      </c>
      <c r="S89" s="195">
        <v>0</v>
      </c>
      <c r="T89" s="195">
        <v>0</v>
      </c>
      <c r="U89" s="195">
        <v>0</v>
      </c>
      <c r="V89" s="195">
        <v>0</v>
      </c>
      <c r="W89" s="195">
        <v>0</v>
      </c>
      <c r="X89" s="195">
        <v>0</v>
      </c>
      <c r="Y89" s="195">
        <v>0</v>
      </c>
      <c r="Z89" s="195">
        <v>0</v>
      </c>
      <c r="AA89" s="195">
        <v>0</v>
      </c>
      <c r="AB89" s="195">
        <v>0</v>
      </c>
      <c r="AC89" s="195">
        <v>0</v>
      </c>
      <c r="AD89" s="195">
        <v>0</v>
      </c>
      <c r="AE89" s="192">
        <v>0</v>
      </c>
      <c r="AF89" s="192">
        <v>0</v>
      </c>
      <c r="AG89" s="192">
        <v>0</v>
      </c>
      <c r="AH89" s="192">
        <v>3500107</v>
      </c>
      <c r="AI89" s="192">
        <v>0</v>
      </c>
      <c r="AJ89" s="192">
        <v>0</v>
      </c>
      <c r="AK89" s="192">
        <v>0</v>
      </c>
      <c r="AL89" s="202">
        <v>1822560.3</v>
      </c>
      <c r="AM89" s="154">
        <v>0</v>
      </c>
      <c r="AN89" s="192">
        <v>0</v>
      </c>
      <c r="AO89" s="192">
        <v>0</v>
      </c>
      <c r="AP89" s="202">
        <v>1350000</v>
      </c>
      <c r="AQ89" s="192">
        <v>0</v>
      </c>
      <c r="AR89" s="192">
        <v>0</v>
      </c>
      <c r="AS89" s="192">
        <v>0</v>
      </c>
      <c r="AT89" s="202">
        <v>0</v>
      </c>
      <c r="AU89" s="203">
        <v>551501</v>
      </c>
      <c r="AW89" s="211" t="s">
        <v>127</v>
      </c>
      <c r="AX89" s="134" t="s">
        <v>369</v>
      </c>
      <c r="AY89" s="4">
        <f t="shared" si="106"/>
        <v>0</v>
      </c>
      <c r="AZ89" s="4">
        <f t="shared" si="107"/>
        <v>0</v>
      </c>
      <c r="BA89" s="4">
        <f t="shared" si="108"/>
        <v>0</v>
      </c>
      <c r="BB89" s="4">
        <f t="shared" si="109"/>
        <v>0</v>
      </c>
      <c r="BC89" s="4">
        <f t="shared" si="110"/>
        <v>0</v>
      </c>
      <c r="BD89" s="4">
        <f t="shared" si="111"/>
        <v>0</v>
      </c>
      <c r="BE89" s="4">
        <f t="shared" si="112"/>
        <v>0</v>
      </c>
      <c r="BF89" s="4">
        <f t="shared" si="113"/>
        <v>3500107</v>
      </c>
      <c r="BG89" s="4">
        <f t="shared" si="114"/>
        <v>1822560.3</v>
      </c>
      <c r="BH89" s="274">
        <f>AM89+AN89+AO89+AP89</f>
        <v>1350000</v>
      </c>
      <c r="BI89" s="261">
        <f t="shared" si="133"/>
        <v>0</v>
      </c>
    </row>
    <row r="90" spans="1:61" ht="18" customHeight="1" x14ac:dyDescent="0.25">
      <c r="A90" s="211" t="s">
        <v>128</v>
      </c>
      <c r="B90" s="134" t="s">
        <v>298</v>
      </c>
      <c r="C90" s="195">
        <v>332728.56194792665</v>
      </c>
      <c r="D90" s="195">
        <v>209833.73095531095</v>
      </c>
      <c r="E90" s="195">
        <v>189792.57420220826</v>
      </c>
      <c r="F90" s="195">
        <v>378236.31784149841</v>
      </c>
      <c r="G90" s="195">
        <v>652281.45977620559</v>
      </c>
      <c r="H90" s="195">
        <v>-112205.68959378099</v>
      </c>
      <c r="I90" s="195">
        <v>343992.11398533417</v>
      </c>
      <c r="J90" s="195">
        <v>401931.14591621049</v>
      </c>
      <c r="K90" s="195">
        <v>251948.19315030897</v>
      </c>
      <c r="L90" s="195">
        <v>192825.20804164294</v>
      </c>
      <c r="M90" s="195">
        <v>191583.54903755995</v>
      </c>
      <c r="N90" s="195">
        <v>202465.31593000001</v>
      </c>
      <c r="O90" s="195">
        <v>266003.554</v>
      </c>
      <c r="P90" s="195">
        <v>242310.69324759999</v>
      </c>
      <c r="Q90" s="195">
        <v>269783.38656919997</v>
      </c>
      <c r="R90" s="195">
        <v>553181.53951999999</v>
      </c>
      <c r="S90" s="195">
        <v>184591.15704000002</v>
      </c>
      <c r="T90" s="195">
        <v>328665.80312000006</v>
      </c>
      <c r="U90" s="195">
        <v>-39868.014720000036</v>
      </c>
      <c r="V90" s="195">
        <v>106049.20415999996</v>
      </c>
      <c r="W90" s="195">
        <v>556258.98591999989</v>
      </c>
      <c r="X90" s="195">
        <v>485048.62615999993</v>
      </c>
      <c r="Y90" s="195">
        <v>389466.03408000007</v>
      </c>
      <c r="Z90" s="195">
        <v>1982553.9928000001</v>
      </c>
      <c r="AA90" s="195">
        <v>302327.77351999993</v>
      </c>
      <c r="AB90" s="195">
        <v>-302084.80112000008</v>
      </c>
      <c r="AC90" s="195">
        <v>946764.90159999975</v>
      </c>
      <c r="AD90" s="195">
        <v>475995.35320000001</v>
      </c>
      <c r="AE90" s="192">
        <v>160154.92488000006</v>
      </c>
      <c r="AF90" s="192">
        <v>1495568.1412799999</v>
      </c>
      <c r="AG90" s="192">
        <v>779546</v>
      </c>
      <c r="AH90" s="192">
        <v>1254294.2970399999</v>
      </c>
      <c r="AI90" s="192">
        <v>1504341.1529420002</v>
      </c>
      <c r="AJ90" s="192">
        <v>985848.2</v>
      </c>
      <c r="AK90" s="192">
        <v>703875.22928999993</v>
      </c>
      <c r="AL90" s="202">
        <v>-790337.5</v>
      </c>
      <c r="AM90" s="154">
        <v>-186039.69866000011</v>
      </c>
      <c r="AN90" s="192">
        <v>101961.12442999997</v>
      </c>
      <c r="AO90" s="192">
        <v>2242847.2625249997</v>
      </c>
      <c r="AP90" s="202">
        <v>701427.44</v>
      </c>
      <c r="AQ90" s="192">
        <v>-71368.74245000002</v>
      </c>
      <c r="AR90" s="192">
        <v>-50585.904330000281</v>
      </c>
      <c r="AS90" s="192">
        <v>1515657.1022400004</v>
      </c>
      <c r="AT90" s="202">
        <v>1757522.9500000002</v>
      </c>
      <c r="AU90" s="203">
        <v>-382887.49</v>
      </c>
      <c r="AW90" s="211" t="s">
        <v>128</v>
      </c>
      <c r="AX90" s="134" t="s">
        <v>298</v>
      </c>
      <c r="AY90" s="4">
        <f t="shared" si="106"/>
        <v>1110591.1849469442</v>
      </c>
      <c r="AZ90" s="4">
        <f t="shared" si="107"/>
        <v>1285999.0300839692</v>
      </c>
      <c r="BA90" s="4">
        <f t="shared" si="108"/>
        <v>838822.26615951187</v>
      </c>
      <c r="BB90" s="4">
        <f t="shared" si="109"/>
        <v>1331279.1733368</v>
      </c>
      <c r="BC90" s="4">
        <f t="shared" si="110"/>
        <v>579438.1496</v>
      </c>
      <c r="BD90" s="4">
        <f t="shared" si="111"/>
        <v>3413327.6389600001</v>
      </c>
      <c r="BE90" s="4">
        <f t="shared" si="112"/>
        <v>1423003.2271999996</v>
      </c>
      <c r="BF90" s="4">
        <f t="shared" si="113"/>
        <v>3689563.3631999996</v>
      </c>
      <c r="BG90" s="4">
        <f t="shared" si="114"/>
        <v>2403727.0822320003</v>
      </c>
      <c r="BH90" s="274">
        <f t="shared" si="122"/>
        <v>2860196.1282949992</v>
      </c>
      <c r="BI90" s="261">
        <f t="shared" si="133"/>
        <v>3151225.40546</v>
      </c>
    </row>
    <row r="91" spans="1:61" ht="18" customHeight="1" x14ac:dyDescent="0.25">
      <c r="A91" s="211" t="s">
        <v>129</v>
      </c>
      <c r="B91" s="134" t="s">
        <v>299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  <c r="H91" s="195">
        <v>0</v>
      </c>
      <c r="I91" s="195">
        <v>0</v>
      </c>
      <c r="J91" s="195">
        <v>0</v>
      </c>
      <c r="K91" s="195">
        <v>0</v>
      </c>
      <c r="L91" s="195">
        <v>0</v>
      </c>
      <c r="M91" s="195">
        <v>0</v>
      </c>
      <c r="N91" s="195">
        <v>0</v>
      </c>
      <c r="O91" s="195">
        <v>0</v>
      </c>
      <c r="P91" s="195">
        <v>0</v>
      </c>
      <c r="Q91" s="195">
        <v>0</v>
      </c>
      <c r="R91" s="195">
        <v>0</v>
      </c>
      <c r="S91" s="195">
        <v>0</v>
      </c>
      <c r="T91" s="195">
        <v>0</v>
      </c>
      <c r="U91" s="195">
        <v>0</v>
      </c>
      <c r="V91" s="195">
        <v>0</v>
      </c>
      <c r="W91" s="195">
        <v>0</v>
      </c>
      <c r="X91" s="195">
        <v>0</v>
      </c>
      <c r="Y91" s="195">
        <v>0</v>
      </c>
      <c r="Z91" s="195">
        <v>0</v>
      </c>
      <c r="AA91" s="195">
        <v>0</v>
      </c>
      <c r="AB91" s="195">
        <v>0</v>
      </c>
      <c r="AC91" s="195">
        <v>0</v>
      </c>
      <c r="AD91" s="195">
        <v>0</v>
      </c>
      <c r="AE91" s="192">
        <v>0</v>
      </c>
      <c r="AF91" s="192">
        <v>0</v>
      </c>
      <c r="AG91" s="192">
        <v>0</v>
      </c>
      <c r="AH91" s="192">
        <v>0</v>
      </c>
      <c r="AI91" s="192">
        <v>0</v>
      </c>
      <c r="AJ91" s="192">
        <v>0</v>
      </c>
      <c r="AK91" s="192">
        <v>0</v>
      </c>
      <c r="AL91" s="202">
        <v>0</v>
      </c>
      <c r="AM91" s="154">
        <v>0</v>
      </c>
      <c r="AN91" s="192">
        <v>0</v>
      </c>
      <c r="AO91" s="192">
        <v>0</v>
      </c>
      <c r="AP91" s="202">
        <v>0</v>
      </c>
      <c r="AQ91" s="192">
        <v>0</v>
      </c>
      <c r="AR91" s="192">
        <v>0</v>
      </c>
      <c r="AS91" s="192">
        <v>0</v>
      </c>
      <c r="AT91" s="202">
        <v>0</v>
      </c>
      <c r="AU91" s="203">
        <v>0</v>
      </c>
      <c r="AW91" s="211" t="s">
        <v>129</v>
      </c>
      <c r="AX91" s="134" t="s">
        <v>299</v>
      </c>
      <c r="AY91" s="4">
        <f t="shared" si="106"/>
        <v>0</v>
      </c>
      <c r="AZ91" s="4">
        <f t="shared" si="107"/>
        <v>0</v>
      </c>
      <c r="BA91" s="4">
        <f t="shared" si="108"/>
        <v>0</v>
      </c>
      <c r="BB91" s="4">
        <f t="shared" si="109"/>
        <v>0</v>
      </c>
      <c r="BC91" s="4">
        <f t="shared" si="110"/>
        <v>0</v>
      </c>
      <c r="BD91" s="4">
        <f t="shared" si="111"/>
        <v>0</v>
      </c>
      <c r="BE91" s="4">
        <f t="shared" si="112"/>
        <v>0</v>
      </c>
      <c r="BF91" s="4">
        <f t="shared" si="113"/>
        <v>0</v>
      </c>
      <c r="BG91" s="4">
        <f t="shared" si="114"/>
        <v>0</v>
      </c>
      <c r="BH91" s="274">
        <f t="shared" si="122"/>
        <v>0</v>
      </c>
      <c r="BI91" s="261">
        <f t="shared" si="133"/>
        <v>0</v>
      </c>
    </row>
    <row r="92" spans="1:61" ht="18" customHeight="1" x14ac:dyDescent="0.25">
      <c r="A92" s="211" t="s">
        <v>130</v>
      </c>
      <c r="B92" s="134" t="s">
        <v>366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  <c r="H92" s="195">
        <v>0</v>
      </c>
      <c r="I92" s="195">
        <v>0</v>
      </c>
      <c r="J92" s="195">
        <v>0</v>
      </c>
      <c r="K92" s="195">
        <v>0</v>
      </c>
      <c r="L92" s="195">
        <v>0</v>
      </c>
      <c r="M92" s="195">
        <v>0</v>
      </c>
      <c r="N92" s="195">
        <v>0</v>
      </c>
      <c r="O92" s="195">
        <v>0</v>
      </c>
      <c r="P92" s="195">
        <v>0</v>
      </c>
      <c r="Q92" s="195">
        <v>0</v>
      </c>
      <c r="R92" s="195">
        <v>0</v>
      </c>
      <c r="S92" s="195">
        <v>0</v>
      </c>
      <c r="T92" s="195">
        <v>0</v>
      </c>
      <c r="U92" s="195">
        <v>0</v>
      </c>
      <c r="V92" s="195">
        <v>0</v>
      </c>
      <c r="W92" s="195">
        <v>0</v>
      </c>
      <c r="X92" s="195">
        <v>0</v>
      </c>
      <c r="Y92" s="195">
        <v>0</v>
      </c>
      <c r="Z92" s="195">
        <v>0</v>
      </c>
      <c r="AA92" s="195">
        <v>0</v>
      </c>
      <c r="AB92" s="195">
        <v>0</v>
      </c>
      <c r="AC92" s="195">
        <v>0</v>
      </c>
      <c r="AD92" s="195">
        <v>0</v>
      </c>
      <c r="AE92" s="192">
        <v>0</v>
      </c>
      <c r="AF92" s="192">
        <v>0</v>
      </c>
      <c r="AG92" s="192">
        <v>0</v>
      </c>
      <c r="AH92" s="192">
        <v>0</v>
      </c>
      <c r="AI92" s="192">
        <v>0</v>
      </c>
      <c r="AJ92" s="192">
        <v>0</v>
      </c>
      <c r="AK92" s="192">
        <v>0</v>
      </c>
      <c r="AL92" s="202">
        <v>0</v>
      </c>
      <c r="AM92" s="154">
        <v>0</v>
      </c>
      <c r="AN92" s="192">
        <v>0</v>
      </c>
      <c r="AO92" s="192">
        <v>0</v>
      </c>
      <c r="AP92" s="202">
        <v>0</v>
      </c>
      <c r="AQ92" s="192">
        <v>0</v>
      </c>
      <c r="AR92" s="192">
        <v>0</v>
      </c>
      <c r="AS92" s="192">
        <v>0</v>
      </c>
      <c r="AT92" s="202">
        <v>0</v>
      </c>
      <c r="AU92" s="203">
        <v>0</v>
      </c>
      <c r="AW92" s="211" t="s">
        <v>130</v>
      </c>
      <c r="AX92" s="134" t="s">
        <v>366</v>
      </c>
      <c r="AY92" s="4">
        <f t="shared" si="106"/>
        <v>0</v>
      </c>
      <c r="AZ92" s="4">
        <f t="shared" si="107"/>
        <v>0</v>
      </c>
      <c r="BA92" s="4">
        <f t="shared" si="108"/>
        <v>0</v>
      </c>
      <c r="BB92" s="4">
        <f t="shared" si="109"/>
        <v>0</v>
      </c>
      <c r="BC92" s="4">
        <f t="shared" si="110"/>
        <v>0</v>
      </c>
      <c r="BD92" s="4">
        <f t="shared" si="111"/>
        <v>0</v>
      </c>
      <c r="BE92" s="4">
        <f t="shared" si="112"/>
        <v>0</v>
      </c>
      <c r="BF92" s="4">
        <f t="shared" si="113"/>
        <v>0</v>
      </c>
      <c r="BG92" s="4">
        <f t="shared" si="114"/>
        <v>0</v>
      </c>
      <c r="BH92" s="274">
        <f t="shared" si="122"/>
        <v>0</v>
      </c>
      <c r="BI92" s="261">
        <f t="shared" si="133"/>
        <v>0</v>
      </c>
    </row>
    <row r="93" spans="1:61" ht="18" customHeight="1" x14ac:dyDescent="0.25">
      <c r="A93" s="211" t="s">
        <v>131</v>
      </c>
      <c r="B93" s="134" t="s">
        <v>371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s="195">
        <v>0</v>
      </c>
      <c r="K93" s="195">
        <v>0</v>
      </c>
      <c r="L93" s="195">
        <v>0</v>
      </c>
      <c r="M93" s="195">
        <v>0</v>
      </c>
      <c r="N93" s="195">
        <v>0</v>
      </c>
      <c r="O93" s="195">
        <v>0</v>
      </c>
      <c r="P93" s="195">
        <v>0</v>
      </c>
      <c r="Q93" s="195">
        <v>0</v>
      </c>
      <c r="R93" s="195">
        <v>0</v>
      </c>
      <c r="S93" s="195">
        <v>0</v>
      </c>
      <c r="T93" s="195">
        <v>0</v>
      </c>
      <c r="U93" s="195">
        <v>0</v>
      </c>
      <c r="V93" s="195">
        <v>0</v>
      </c>
      <c r="W93" s="195">
        <v>0</v>
      </c>
      <c r="X93" s="195">
        <v>0</v>
      </c>
      <c r="Y93" s="195">
        <v>0</v>
      </c>
      <c r="Z93" s="195">
        <v>0</v>
      </c>
      <c r="AA93" s="195">
        <v>0</v>
      </c>
      <c r="AB93" s="195">
        <v>0</v>
      </c>
      <c r="AC93" s="195">
        <v>0</v>
      </c>
      <c r="AD93" s="195">
        <v>0</v>
      </c>
      <c r="AE93" s="192">
        <v>0</v>
      </c>
      <c r="AF93" s="192">
        <v>0</v>
      </c>
      <c r="AG93" s="192">
        <v>0</v>
      </c>
      <c r="AH93" s="192">
        <v>0</v>
      </c>
      <c r="AI93" s="192">
        <v>0</v>
      </c>
      <c r="AJ93" s="192">
        <v>0</v>
      </c>
      <c r="AK93" s="192">
        <v>0</v>
      </c>
      <c r="AL93" s="202">
        <v>0</v>
      </c>
      <c r="AM93" s="154">
        <v>0</v>
      </c>
      <c r="AN93" s="192">
        <v>0</v>
      </c>
      <c r="AO93" s="192">
        <v>0</v>
      </c>
      <c r="AP93" s="202">
        <v>0</v>
      </c>
      <c r="AQ93" s="192">
        <v>0</v>
      </c>
      <c r="AR93" s="192">
        <v>0</v>
      </c>
      <c r="AS93" s="192">
        <v>0</v>
      </c>
      <c r="AT93" s="202">
        <v>0</v>
      </c>
      <c r="AU93" s="203">
        <v>0</v>
      </c>
      <c r="AW93" s="211" t="s">
        <v>131</v>
      </c>
      <c r="AX93" s="134" t="s">
        <v>371</v>
      </c>
      <c r="AY93" s="4">
        <f t="shared" si="106"/>
        <v>0</v>
      </c>
      <c r="AZ93" s="4">
        <f t="shared" si="107"/>
        <v>0</v>
      </c>
      <c r="BA93" s="4">
        <f t="shared" si="108"/>
        <v>0</v>
      </c>
      <c r="BB93" s="4">
        <f t="shared" si="109"/>
        <v>0</v>
      </c>
      <c r="BC93" s="4">
        <f t="shared" si="110"/>
        <v>0</v>
      </c>
      <c r="BD93" s="4">
        <f t="shared" si="111"/>
        <v>0</v>
      </c>
      <c r="BE93" s="4">
        <f t="shared" si="112"/>
        <v>0</v>
      </c>
      <c r="BF93" s="4">
        <f t="shared" si="113"/>
        <v>0</v>
      </c>
      <c r="BG93" s="4">
        <f t="shared" si="114"/>
        <v>0</v>
      </c>
      <c r="BH93" s="274">
        <f t="shared" si="122"/>
        <v>0</v>
      </c>
      <c r="BI93" s="261">
        <f t="shared" si="133"/>
        <v>0</v>
      </c>
    </row>
    <row r="94" spans="1:61" ht="18" customHeight="1" thickBot="1" x14ac:dyDescent="0.3">
      <c r="A94" s="213" t="s">
        <v>132</v>
      </c>
      <c r="B94" s="135" t="s">
        <v>379</v>
      </c>
      <c r="C94" s="196">
        <v>0</v>
      </c>
      <c r="D94" s="196">
        <v>0</v>
      </c>
      <c r="E94" s="196">
        <v>0</v>
      </c>
      <c r="F94" s="196"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6">
        <v>0</v>
      </c>
      <c r="Q94" s="196">
        <v>0</v>
      </c>
      <c r="R94" s="196">
        <v>0</v>
      </c>
      <c r="S94" s="196">
        <v>0</v>
      </c>
      <c r="T94" s="196">
        <v>0</v>
      </c>
      <c r="U94" s="196">
        <v>0</v>
      </c>
      <c r="V94" s="196">
        <v>0</v>
      </c>
      <c r="W94" s="196">
        <v>0</v>
      </c>
      <c r="X94" s="196">
        <v>0</v>
      </c>
      <c r="Y94" s="196">
        <v>0</v>
      </c>
      <c r="Z94" s="196">
        <v>0</v>
      </c>
      <c r="AA94" s="196">
        <v>0</v>
      </c>
      <c r="AB94" s="196">
        <v>0</v>
      </c>
      <c r="AC94" s="196">
        <v>0</v>
      </c>
      <c r="AD94" s="196">
        <v>0</v>
      </c>
      <c r="AE94" s="214">
        <v>0</v>
      </c>
      <c r="AF94" s="214">
        <v>0</v>
      </c>
      <c r="AG94" s="214">
        <v>0</v>
      </c>
      <c r="AH94" s="214">
        <v>0</v>
      </c>
      <c r="AI94" s="214">
        <v>0</v>
      </c>
      <c r="AJ94" s="214">
        <v>0</v>
      </c>
      <c r="AK94" s="214">
        <v>0</v>
      </c>
      <c r="AL94" s="215">
        <v>0</v>
      </c>
      <c r="AM94" s="307">
        <v>0</v>
      </c>
      <c r="AN94" s="214">
        <v>0</v>
      </c>
      <c r="AO94" s="214">
        <v>0</v>
      </c>
      <c r="AP94" s="215">
        <v>0</v>
      </c>
      <c r="AQ94" s="214">
        <v>0</v>
      </c>
      <c r="AR94" s="214">
        <v>0</v>
      </c>
      <c r="AS94" s="214">
        <v>0</v>
      </c>
      <c r="AT94" s="215">
        <v>0</v>
      </c>
      <c r="AU94" s="216">
        <v>0</v>
      </c>
      <c r="AW94" s="213" t="s">
        <v>132</v>
      </c>
      <c r="AX94" s="135" t="s">
        <v>379</v>
      </c>
      <c r="AY94" s="221">
        <f t="shared" si="106"/>
        <v>0</v>
      </c>
      <c r="AZ94" s="221">
        <f t="shared" si="107"/>
        <v>0</v>
      </c>
      <c r="BA94" s="221">
        <f t="shared" si="108"/>
        <v>0</v>
      </c>
      <c r="BB94" s="221">
        <f t="shared" si="109"/>
        <v>0</v>
      </c>
      <c r="BC94" s="221">
        <f t="shared" si="110"/>
        <v>0</v>
      </c>
      <c r="BD94" s="221">
        <f t="shared" si="111"/>
        <v>0</v>
      </c>
      <c r="BE94" s="221">
        <f t="shared" si="112"/>
        <v>0</v>
      </c>
      <c r="BF94" s="221">
        <f t="shared" si="113"/>
        <v>0</v>
      </c>
      <c r="BG94" s="221">
        <f t="shared" si="114"/>
        <v>0</v>
      </c>
      <c r="BH94" s="276">
        <f t="shared" si="122"/>
        <v>0</v>
      </c>
      <c r="BI94" s="262">
        <f t="shared" si="133"/>
        <v>0</v>
      </c>
    </row>
    <row r="95" spans="1:61" ht="20.100000000000001" customHeight="1" x14ac:dyDescent="0.25">
      <c r="A95" s="265"/>
      <c r="B95" s="266"/>
      <c r="C95" s="266"/>
      <c r="D95" s="266"/>
      <c r="E95" s="266"/>
      <c r="F95" s="266"/>
      <c r="G95" s="266"/>
      <c r="H95" s="266"/>
      <c r="I95" s="266"/>
      <c r="J95" s="266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6"/>
      <c r="AW95" s="265"/>
      <c r="AX95" s="266"/>
      <c r="AY95" s="267"/>
      <c r="AZ95" s="267"/>
      <c r="BA95" s="267"/>
      <c r="BB95" s="267"/>
      <c r="BC95" s="267"/>
      <c r="BD95" s="267"/>
    </row>
    <row r="96" spans="1:61" ht="20.100000000000001" customHeight="1" x14ac:dyDescent="0.25">
      <c r="A96" s="268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W96" s="268"/>
      <c r="AX96" s="137"/>
      <c r="AY96" s="223"/>
      <c r="AZ96" s="223"/>
      <c r="BA96" s="223"/>
      <c r="BB96" s="223"/>
      <c r="BC96" s="223"/>
      <c r="BD96" s="223"/>
    </row>
    <row r="97" spans="1:56" x14ac:dyDescent="0.25">
      <c r="A97" s="269"/>
      <c r="B97" s="270"/>
      <c r="C97" s="270"/>
      <c r="D97" s="270"/>
      <c r="E97" s="270"/>
      <c r="F97" s="270"/>
      <c r="G97" s="270"/>
      <c r="H97" s="270"/>
      <c r="I97" s="270"/>
      <c r="J97" s="270"/>
      <c r="AW97" s="269"/>
      <c r="AX97" s="270"/>
      <c r="AY97" s="223"/>
      <c r="AZ97" s="223"/>
      <c r="BA97" s="223"/>
      <c r="BB97" s="223"/>
      <c r="BC97" s="223"/>
      <c r="BD97" s="223"/>
    </row>
    <row r="98" spans="1:56" x14ac:dyDescent="0.25">
      <c r="A98" s="269"/>
      <c r="B98" s="270"/>
      <c r="C98" s="270"/>
      <c r="D98" s="270"/>
      <c r="E98" s="270"/>
      <c r="F98" s="270"/>
      <c r="G98" s="270"/>
      <c r="H98" s="270"/>
      <c r="I98" s="270"/>
      <c r="J98" s="270"/>
      <c r="AW98" s="269"/>
      <c r="AX98" s="270"/>
      <c r="AY98" s="223"/>
      <c r="AZ98" s="223"/>
      <c r="BA98" s="223"/>
      <c r="BB98" s="223"/>
      <c r="BC98" s="223"/>
      <c r="BD98" s="223"/>
    </row>
    <row r="99" spans="1:56" x14ac:dyDescent="0.25">
      <c r="A99" s="269"/>
      <c r="B99" s="270"/>
      <c r="C99" s="270"/>
      <c r="D99" s="270"/>
      <c r="E99" s="270"/>
      <c r="F99" s="270"/>
      <c r="G99" s="270"/>
      <c r="H99" s="270"/>
      <c r="I99" s="270"/>
      <c r="J99" s="270"/>
      <c r="AW99" s="269"/>
      <c r="AX99" s="270"/>
      <c r="AY99" s="223"/>
      <c r="AZ99" s="223"/>
      <c r="BA99" s="223"/>
      <c r="BB99" s="223"/>
      <c r="BC99" s="223"/>
      <c r="BD99" s="223"/>
    </row>
    <row r="100" spans="1:56" x14ac:dyDescent="0.25">
      <c r="A100" s="269"/>
      <c r="B100" s="270"/>
      <c r="C100" s="270"/>
      <c r="D100" s="270"/>
      <c r="E100" s="270"/>
      <c r="F100" s="270"/>
      <c r="G100" s="270"/>
      <c r="H100" s="270"/>
      <c r="I100" s="270"/>
      <c r="J100" s="270"/>
      <c r="AW100" s="269"/>
      <c r="AX100" s="270"/>
      <c r="AY100" s="223"/>
      <c r="AZ100" s="223"/>
      <c r="BA100" s="223"/>
      <c r="BB100" s="223"/>
      <c r="BC100" s="223"/>
      <c r="BD100" s="223"/>
    </row>
    <row r="101" spans="1:56" x14ac:dyDescent="0.25">
      <c r="A101" s="269"/>
      <c r="B101" s="270"/>
      <c r="C101" s="270"/>
      <c r="D101" s="270"/>
      <c r="E101" s="270"/>
      <c r="F101" s="270"/>
      <c r="G101" s="270"/>
      <c r="H101" s="270"/>
      <c r="I101" s="270"/>
      <c r="J101" s="270"/>
      <c r="AW101" s="269"/>
      <c r="AX101" s="270"/>
      <c r="AY101" s="223"/>
      <c r="AZ101" s="223"/>
      <c r="BA101" s="223"/>
      <c r="BB101" s="223"/>
      <c r="BC101" s="223"/>
      <c r="BD101" s="223"/>
    </row>
    <row r="102" spans="1:56" x14ac:dyDescent="0.25">
      <c r="A102" s="269"/>
      <c r="B102" s="270"/>
      <c r="C102" s="270"/>
      <c r="D102" s="270"/>
      <c r="E102" s="270"/>
      <c r="F102" s="270"/>
      <c r="G102" s="270"/>
      <c r="H102" s="270"/>
      <c r="I102" s="270"/>
      <c r="J102" s="270"/>
      <c r="AW102" s="269"/>
      <c r="AX102" s="270"/>
      <c r="AY102" s="223"/>
      <c r="AZ102" s="223"/>
      <c r="BA102" s="223"/>
      <c r="BB102" s="223"/>
      <c r="BC102" s="223"/>
      <c r="BD102" s="223"/>
    </row>
    <row r="103" spans="1:56" x14ac:dyDescent="0.25">
      <c r="A103" s="269"/>
      <c r="B103" s="270"/>
      <c r="C103" s="270"/>
      <c r="D103" s="270"/>
      <c r="E103" s="270"/>
      <c r="F103" s="270"/>
      <c r="G103" s="270"/>
      <c r="H103" s="270"/>
      <c r="I103" s="270"/>
      <c r="J103" s="270"/>
      <c r="AW103" s="269"/>
      <c r="AX103" s="270"/>
      <c r="AY103" s="223"/>
      <c r="AZ103" s="223"/>
      <c r="BA103" s="223"/>
      <c r="BB103" s="223"/>
      <c r="BC103" s="223"/>
      <c r="BD103" s="223"/>
    </row>
    <row r="104" spans="1:56" x14ac:dyDescent="0.25">
      <c r="A104" s="269"/>
      <c r="B104" s="270"/>
      <c r="C104" s="270"/>
      <c r="D104" s="270"/>
      <c r="E104" s="270"/>
      <c r="F104" s="270"/>
      <c r="G104" s="270"/>
      <c r="H104" s="270"/>
      <c r="I104" s="270"/>
      <c r="J104" s="270"/>
      <c r="AW104" s="269"/>
      <c r="AX104" s="270"/>
      <c r="AY104" s="223"/>
      <c r="AZ104" s="223"/>
      <c r="BA104" s="223"/>
      <c r="BB104" s="223"/>
      <c r="BC104" s="223"/>
      <c r="BD104" s="223"/>
    </row>
    <row r="105" spans="1:56" x14ac:dyDescent="0.25">
      <c r="A105" s="269"/>
      <c r="B105" s="270"/>
      <c r="C105" s="270"/>
      <c r="D105" s="270"/>
      <c r="E105" s="270"/>
      <c r="F105" s="270"/>
      <c r="G105" s="270"/>
      <c r="H105" s="270"/>
      <c r="I105" s="270"/>
      <c r="J105" s="270"/>
      <c r="AW105" s="269"/>
      <c r="AX105" s="270"/>
      <c r="AY105" s="223"/>
      <c r="AZ105" s="223"/>
      <c r="BA105" s="223"/>
      <c r="BB105" s="223"/>
      <c r="BC105" s="223"/>
      <c r="BD105" s="223"/>
    </row>
    <row r="106" spans="1:56" x14ac:dyDescent="0.25">
      <c r="A106" s="269"/>
      <c r="B106" s="270"/>
      <c r="C106" s="270"/>
      <c r="D106" s="270"/>
      <c r="E106" s="270"/>
      <c r="F106" s="270"/>
      <c r="G106" s="270"/>
      <c r="H106" s="270"/>
      <c r="I106" s="270"/>
      <c r="J106" s="270"/>
      <c r="AW106" s="269"/>
      <c r="AX106" s="270"/>
      <c r="AY106" s="223"/>
      <c r="AZ106" s="223"/>
      <c r="BA106" s="223"/>
      <c r="BB106" s="223"/>
      <c r="BC106" s="223"/>
      <c r="BD106" s="223"/>
    </row>
    <row r="107" spans="1:56" x14ac:dyDescent="0.25">
      <c r="A107" s="269"/>
      <c r="B107" s="270"/>
      <c r="C107" s="270"/>
      <c r="D107" s="270"/>
      <c r="E107" s="270"/>
      <c r="F107" s="270"/>
      <c r="G107" s="270"/>
      <c r="H107" s="270"/>
      <c r="I107" s="270"/>
      <c r="J107" s="270"/>
      <c r="AW107" s="269"/>
      <c r="AX107" s="270"/>
      <c r="AY107" s="223"/>
      <c r="AZ107" s="223"/>
      <c r="BA107" s="223"/>
      <c r="BB107" s="223"/>
      <c r="BC107" s="223"/>
      <c r="BD107" s="223"/>
    </row>
    <row r="108" spans="1:56" x14ac:dyDescent="0.25">
      <c r="A108" s="269"/>
      <c r="B108" s="270"/>
      <c r="C108" s="270"/>
      <c r="D108" s="270"/>
      <c r="E108" s="270"/>
      <c r="F108" s="270"/>
      <c r="G108" s="270"/>
      <c r="H108" s="270"/>
      <c r="I108" s="270"/>
      <c r="J108" s="270"/>
      <c r="AW108" s="269"/>
      <c r="AX108" s="270"/>
      <c r="AY108" s="223"/>
      <c r="AZ108" s="223"/>
      <c r="BA108" s="223"/>
      <c r="BB108" s="223"/>
      <c r="BC108" s="223"/>
      <c r="BD108" s="223"/>
    </row>
    <row r="109" spans="1:56" x14ac:dyDescent="0.25">
      <c r="A109" s="269"/>
      <c r="B109" s="270"/>
      <c r="C109" s="270"/>
      <c r="D109" s="270"/>
      <c r="E109" s="270"/>
      <c r="F109" s="270"/>
      <c r="G109" s="270"/>
      <c r="H109" s="270"/>
      <c r="I109" s="270"/>
      <c r="J109" s="270"/>
      <c r="AW109" s="269"/>
      <c r="AX109" s="270"/>
      <c r="AY109" s="223"/>
      <c r="AZ109" s="223"/>
      <c r="BA109" s="223"/>
      <c r="BB109" s="223"/>
      <c r="BC109" s="223"/>
      <c r="BD109" s="223"/>
    </row>
    <row r="110" spans="1:56" x14ac:dyDescent="0.25">
      <c r="AW110" s="269"/>
      <c r="AX110" s="270"/>
      <c r="AY110" s="223"/>
      <c r="AZ110" s="223"/>
      <c r="BA110" s="223"/>
      <c r="BB110" s="223"/>
      <c r="BC110" s="223"/>
      <c r="BD110" s="223"/>
    </row>
    <row r="111" spans="1:56" x14ac:dyDescent="0.25">
      <c r="AW111" s="269"/>
      <c r="AX111" s="270"/>
      <c r="AY111" s="223"/>
      <c r="AZ111" s="223"/>
      <c r="BA111" s="223"/>
      <c r="BB111" s="223"/>
      <c r="BC111" s="223"/>
      <c r="BD111" s="223"/>
    </row>
    <row r="112" spans="1:56" x14ac:dyDescent="0.25">
      <c r="AW112" s="269"/>
      <c r="AX112" s="270"/>
      <c r="AY112" s="223"/>
      <c r="AZ112" s="223"/>
      <c r="BA112" s="223"/>
      <c r="BB112" s="223"/>
      <c r="BC112" s="223"/>
      <c r="BD112" s="223"/>
    </row>
    <row r="113" spans="49:56" x14ac:dyDescent="0.25">
      <c r="AW113" s="269"/>
      <c r="AX113" s="270"/>
      <c r="AY113" s="223"/>
      <c r="AZ113" s="223"/>
      <c r="BA113" s="223"/>
      <c r="BB113" s="223"/>
      <c r="BC113" s="223"/>
      <c r="BD113" s="223"/>
    </row>
    <row r="114" spans="49:56" x14ac:dyDescent="0.25">
      <c r="AW114" s="269"/>
      <c r="AX114" s="270"/>
      <c r="AY114" s="223"/>
      <c r="AZ114" s="223"/>
      <c r="BA114" s="223"/>
      <c r="BB114" s="223"/>
      <c r="BC114" s="223"/>
      <c r="BD114" s="223"/>
    </row>
    <row r="115" spans="49:56" x14ac:dyDescent="0.25">
      <c r="AW115" s="269"/>
      <c r="AX115" s="270"/>
      <c r="AY115" s="223"/>
      <c r="AZ115" s="223"/>
      <c r="BA115" s="223"/>
      <c r="BB115" s="223"/>
      <c r="BC115" s="223"/>
      <c r="BD115" s="223"/>
    </row>
    <row r="116" spans="49:56" x14ac:dyDescent="0.25">
      <c r="AW116" s="269"/>
      <c r="AX116" s="270"/>
      <c r="AY116" s="223"/>
      <c r="AZ116" s="223"/>
      <c r="BA116" s="223"/>
      <c r="BB116" s="223"/>
      <c r="BC116" s="223"/>
      <c r="BD116" s="223"/>
    </row>
    <row r="117" spans="49:56" x14ac:dyDescent="0.25">
      <c r="AW117" s="269"/>
      <c r="AX117" s="270"/>
      <c r="AY117" s="223"/>
      <c r="AZ117" s="223"/>
      <c r="BA117" s="223"/>
      <c r="BB117" s="223"/>
      <c r="BC117" s="223"/>
      <c r="BD117" s="223"/>
    </row>
  </sheetData>
  <mergeCells count="20">
    <mergeCell ref="AS1:AU1"/>
    <mergeCell ref="AW2:AW3"/>
    <mergeCell ref="AX2:AX3"/>
    <mergeCell ref="AY2:AY3"/>
    <mergeCell ref="AZ2:AZ3"/>
    <mergeCell ref="BA2:BA3"/>
    <mergeCell ref="BI2:BI3"/>
    <mergeCell ref="BG1:BI1"/>
    <mergeCell ref="BG2:BG3"/>
    <mergeCell ref="BH2:BH3"/>
    <mergeCell ref="BB2:BB3"/>
    <mergeCell ref="BC2:BC3"/>
    <mergeCell ref="BD2:BD3"/>
    <mergeCell ref="BE2:BE3"/>
    <mergeCell ref="BF2:BF3"/>
    <mergeCell ref="A2:A3"/>
    <mergeCell ref="B2:B3"/>
    <mergeCell ref="AK1:AL1"/>
    <mergeCell ref="A1:AE1"/>
    <mergeCell ref="AO1:AP1"/>
  </mergeCells>
  <pageMargins left="0.7" right="0.7" top="0.75" bottom="0.75" header="0.3" footer="0.3"/>
  <pageSetup paperSize="5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I. Govt. operations</vt:lpstr>
      <vt:lpstr>Table 1. Total Revenue</vt:lpstr>
      <vt:lpstr>Table 2. Total Exp.</vt:lpstr>
      <vt:lpstr>Table 3. Total Assets&amp;Liab.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PC-0134</cp:lastModifiedBy>
  <cp:lastPrinted>2020-02-06T07:57:31Z</cp:lastPrinted>
  <dcterms:created xsi:type="dcterms:W3CDTF">2017-10-23T18:36:23Z</dcterms:created>
  <dcterms:modified xsi:type="dcterms:W3CDTF">2021-07-26T07:53:45Z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